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400" windowHeight="13995"/>
  </bookViews>
  <sheets>
    <sheet name="Eingabe" sheetId="1" r:id="rId1"/>
    <sheet name="Ausgabe" sheetId="5" r:id="rId2"/>
    <sheet name="HT_Berechnung" sheetId="3" r:id="rId3"/>
    <sheet name="HT_Schaltjahre" sheetId="2" state="hidden" r:id="rId4"/>
  </sheets>
  <definedNames>
    <definedName name="_xlnm.Print_Titles" localSheetId="1">Ausgabe!$3:$7</definedName>
    <definedName name="_xlnm.Print_Titles" localSheetId="0">Eingabe!$A:$B,Eingabe!$1:$10</definedName>
    <definedName name="_xlnm.Print_Titles" localSheetId="2">HT_Berechnung!$9:$13</definedName>
    <definedName name="_xlnm.Print_Titles" localSheetId="3">HT_Schaltjahre!$3:$3</definedName>
  </definedNames>
  <calcPr calcId="145621"/>
</workbook>
</file>

<file path=xl/calcChain.xml><?xml version="1.0" encoding="utf-8"?>
<calcChain xmlns="http://schemas.openxmlformats.org/spreadsheetml/2006/main">
  <c r="AK48" i="1" l="1"/>
  <c r="AI48" i="1"/>
  <c r="AJ48" i="1"/>
  <c r="E48" i="1"/>
  <c r="C48" i="1"/>
  <c r="AW48" i="1"/>
  <c r="AV48" i="1"/>
  <c r="AU48" i="1"/>
  <c r="AR48" i="1"/>
  <c r="AQ48" i="1"/>
  <c r="AO48" i="1"/>
  <c r="AN48" i="1"/>
  <c r="AM48" i="1"/>
  <c r="AG48" i="1"/>
  <c r="AF48" i="1"/>
  <c r="AE48" i="1"/>
  <c r="AC48" i="1"/>
  <c r="AB48" i="1"/>
  <c r="AA48" i="1"/>
  <c r="U48" i="1"/>
  <c r="T48" i="1"/>
  <c r="S48" i="1"/>
  <c r="W48" i="1"/>
  <c r="X48" i="1"/>
  <c r="Y48" i="1"/>
  <c r="AS48" i="1"/>
  <c r="Q48" i="1"/>
  <c r="P48" i="1"/>
  <c r="O48" i="1"/>
  <c r="M48" i="1"/>
  <c r="L48" i="1"/>
  <c r="K48" i="1"/>
  <c r="E50" i="1" l="1"/>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17" i="3"/>
  <c r="F15" i="3"/>
  <c r="F16" i="3"/>
  <c r="F14" i="3"/>
  <c r="B16" i="1" l="1"/>
  <c r="B15" i="1"/>
  <c r="B14" i="1"/>
  <c r="G3" i="5" l="1"/>
  <c r="G4" i="5" l="1"/>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17" i="3"/>
  <c r="C10" i="3"/>
  <c r="G14" i="3" l="1"/>
  <c r="G15" i="3"/>
  <c r="G16" i="3"/>
  <c r="AN5" i="1"/>
  <c r="D48" i="1"/>
  <c r="F50" i="1"/>
  <c r="D50" i="1"/>
  <c r="C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I48" i="1" l="1"/>
  <c r="AN8" i="1"/>
  <c r="F382" i="3"/>
  <c r="J46" i="3"/>
  <c r="C37" i="5" s="1"/>
  <c r="E382" i="3"/>
  <c r="J47" i="3"/>
  <c r="C38" i="5" s="1"/>
  <c r="G50" i="1"/>
  <c r="AN6" i="1" s="1"/>
  <c r="G49" i="1"/>
  <c r="E353" i="3"/>
  <c r="E357" i="3"/>
  <c r="E361" i="3"/>
  <c r="E365" i="3"/>
  <c r="E369" i="3"/>
  <c r="E373" i="3"/>
  <c r="E377" i="3"/>
  <c r="E381" i="3"/>
  <c r="E323" i="3"/>
  <c r="E327" i="3"/>
  <c r="E331" i="3"/>
  <c r="E335" i="3"/>
  <c r="E339" i="3"/>
  <c r="E343" i="3"/>
  <c r="E347" i="3"/>
  <c r="E322" i="3"/>
  <c r="E294" i="3"/>
  <c r="E298" i="3"/>
  <c r="E302" i="3"/>
  <c r="E306" i="3"/>
  <c r="E310" i="3"/>
  <c r="E314" i="3"/>
  <c r="E318" i="3"/>
  <c r="E290" i="3"/>
  <c r="E265" i="3"/>
  <c r="E269" i="3"/>
  <c r="E273" i="3"/>
  <c r="E277" i="3"/>
  <c r="E281" i="3"/>
  <c r="E285" i="3"/>
  <c r="E289" i="3"/>
  <c r="E232" i="3"/>
  <c r="E236" i="3"/>
  <c r="E240" i="3"/>
  <c r="E244" i="3"/>
  <c r="E248" i="3"/>
  <c r="E252" i="3"/>
  <c r="E256" i="3"/>
  <c r="E230" i="3"/>
  <c r="E202" i="3"/>
  <c r="E206" i="3"/>
  <c r="E210" i="3"/>
  <c r="E214" i="3"/>
  <c r="E218" i="3"/>
  <c r="E222" i="3"/>
  <c r="E226" i="3"/>
  <c r="E198" i="3"/>
  <c r="E173" i="3"/>
  <c r="E177" i="3"/>
  <c r="E181" i="3"/>
  <c r="E185" i="3"/>
  <c r="E189" i="3"/>
  <c r="E193" i="3"/>
  <c r="E197" i="3"/>
  <c r="E140" i="3"/>
  <c r="E144" i="3"/>
  <c r="E148" i="3"/>
  <c r="E152" i="3"/>
  <c r="E156" i="3"/>
  <c r="E160" i="3"/>
  <c r="E164" i="3"/>
  <c r="E138" i="3"/>
  <c r="E111" i="3"/>
  <c r="E115" i="3"/>
  <c r="E119" i="3"/>
  <c r="E123" i="3"/>
  <c r="E127" i="3"/>
  <c r="E131" i="3"/>
  <c r="E135" i="3"/>
  <c r="E78" i="3"/>
  <c r="E82" i="3"/>
  <c r="E86" i="3"/>
  <c r="E90" i="3"/>
  <c r="E94" i="3"/>
  <c r="E98" i="3"/>
  <c r="E102" i="3"/>
  <c r="E106" i="3"/>
  <c r="E50" i="3"/>
  <c r="G50" i="3" s="1"/>
  <c r="B41" i="5" s="1"/>
  <c r="E54" i="3"/>
  <c r="G54" i="3" s="1"/>
  <c r="B45" i="5" s="1"/>
  <c r="E58" i="3"/>
  <c r="G58" i="3" s="1"/>
  <c r="B49" i="5" s="1"/>
  <c r="E62" i="3"/>
  <c r="G62" i="3" s="1"/>
  <c r="B53" i="5" s="1"/>
  <c r="E66" i="3"/>
  <c r="G66" i="3" s="1"/>
  <c r="B57" i="5" s="1"/>
  <c r="E70" i="3"/>
  <c r="G70" i="3" s="1"/>
  <c r="B61" i="5" s="1"/>
  <c r="E74" i="3"/>
  <c r="G74" i="3" s="1"/>
  <c r="B65" i="5" s="1"/>
  <c r="E18" i="3"/>
  <c r="G18" i="3" s="1"/>
  <c r="B9" i="5" s="1"/>
  <c r="E354" i="3"/>
  <c r="E359" i="3"/>
  <c r="E364" i="3"/>
  <c r="E370" i="3"/>
  <c r="E375" i="3"/>
  <c r="E380" i="3"/>
  <c r="E324" i="3"/>
  <c r="E329" i="3"/>
  <c r="E334" i="3"/>
  <c r="E340" i="3"/>
  <c r="E345" i="3"/>
  <c r="E350" i="3"/>
  <c r="E295" i="3"/>
  <c r="E300" i="3"/>
  <c r="E305" i="3"/>
  <c r="E311" i="3"/>
  <c r="E316" i="3"/>
  <c r="E291" i="3"/>
  <c r="E266" i="3"/>
  <c r="E271" i="3"/>
  <c r="E276" i="3"/>
  <c r="E282" i="3"/>
  <c r="E287" i="3"/>
  <c r="E231" i="3"/>
  <c r="E237" i="3"/>
  <c r="E242" i="3"/>
  <c r="E247" i="3"/>
  <c r="E253" i="3"/>
  <c r="E258" i="3"/>
  <c r="E201" i="3"/>
  <c r="E207" i="3"/>
  <c r="E212" i="3"/>
  <c r="E217" i="3"/>
  <c r="E223" i="3"/>
  <c r="E228" i="3"/>
  <c r="E172" i="3"/>
  <c r="E178" i="3"/>
  <c r="E183" i="3"/>
  <c r="E188" i="3"/>
  <c r="E194" i="3"/>
  <c r="E168" i="3"/>
  <c r="E143" i="3"/>
  <c r="E149" i="3"/>
  <c r="E154" i="3"/>
  <c r="E159" i="3"/>
  <c r="E165" i="3"/>
  <c r="E109" i="3"/>
  <c r="E114" i="3"/>
  <c r="E120" i="3"/>
  <c r="E125" i="3"/>
  <c r="E130" i="3"/>
  <c r="E136" i="3"/>
  <c r="E80" i="3"/>
  <c r="E85" i="3"/>
  <c r="E91" i="3"/>
  <c r="E96" i="3"/>
  <c r="E101" i="3"/>
  <c r="E77" i="3"/>
  <c r="E52" i="3"/>
  <c r="G52" i="3" s="1"/>
  <c r="B43" i="5" s="1"/>
  <c r="E57" i="3"/>
  <c r="G57" i="3" s="1"/>
  <c r="B48" i="5" s="1"/>
  <c r="E63" i="3"/>
  <c r="G63" i="3" s="1"/>
  <c r="B54" i="5" s="1"/>
  <c r="E68" i="3"/>
  <c r="G68" i="3" s="1"/>
  <c r="B59" i="5" s="1"/>
  <c r="E73" i="3"/>
  <c r="G73" i="3" s="1"/>
  <c r="B64" i="5" s="1"/>
  <c r="E19" i="3"/>
  <c r="G19" i="3" s="1"/>
  <c r="B10" i="5" s="1"/>
  <c r="E23" i="3"/>
  <c r="G23" i="3" s="1"/>
  <c r="B14" i="5" s="1"/>
  <c r="E27" i="3"/>
  <c r="G27" i="3" s="1"/>
  <c r="B18" i="5" s="1"/>
  <c r="E31" i="3"/>
  <c r="G31" i="3" s="1"/>
  <c r="B22" i="5" s="1"/>
  <c r="E35" i="3"/>
  <c r="G35" i="3" s="1"/>
  <c r="B26" i="5" s="1"/>
  <c r="E39" i="3"/>
  <c r="G39" i="3" s="1"/>
  <c r="B30" i="5" s="1"/>
  <c r="E43" i="3"/>
  <c r="G43" i="3" s="1"/>
  <c r="B34" i="5" s="1"/>
  <c r="E17" i="3"/>
  <c r="G17" i="3" s="1"/>
  <c r="B8" i="5" s="1"/>
  <c r="E355" i="3"/>
  <c r="E360" i="3"/>
  <c r="E366" i="3"/>
  <c r="E371" i="3"/>
  <c r="E376" i="3"/>
  <c r="E325" i="3"/>
  <c r="E330" i="3"/>
  <c r="E336" i="3"/>
  <c r="E341" i="3"/>
  <c r="E346" i="3"/>
  <c r="E321" i="3"/>
  <c r="E296" i="3"/>
  <c r="E301" i="3"/>
  <c r="E307" i="3"/>
  <c r="E312" i="3"/>
  <c r="E317" i="3"/>
  <c r="E262" i="3"/>
  <c r="E267" i="3"/>
  <c r="E272" i="3"/>
  <c r="E278" i="3"/>
  <c r="E283" i="3"/>
  <c r="E288" i="3"/>
  <c r="E233" i="3"/>
  <c r="E238" i="3"/>
  <c r="E243" i="3"/>
  <c r="E249" i="3"/>
  <c r="E254" i="3"/>
  <c r="E259" i="3"/>
  <c r="E203" i="3"/>
  <c r="E208" i="3"/>
  <c r="E213" i="3"/>
  <c r="E219" i="3"/>
  <c r="E224" i="3"/>
  <c r="E199" i="3"/>
  <c r="E174" i="3"/>
  <c r="E179" i="3"/>
  <c r="E184" i="3"/>
  <c r="E190" i="3"/>
  <c r="E195" i="3"/>
  <c r="E139" i="3"/>
  <c r="E145" i="3"/>
  <c r="E150" i="3"/>
  <c r="E155" i="3"/>
  <c r="E161" i="3"/>
  <c r="E166" i="3"/>
  <c r="E110" i="3"/>
  <c r="E116" i="3"/>
  <c r="E121" i="3"/>
  <c r="E126" i="3"/>
  <c r="E132" i="3"/>
  <c r="E108" i="3"/>
  <c r="E81" i="3"/>
  <c r="E87" i="3"/>
  <c r="E92" i="3"/>
  <c r="E97" i="3"/>
  <c r="E103" i="3"/>
  <c r="E76" i="3"/>
  <c r="E53" i="3"/>
  <c r="G53" i="3" s="1"/>
  <c r="B44" i="5" s="1"/>
  <c r="E59" i="3"/>
  <c r="G59" i="3" s="1"/>
  <c r="B50" i="5" s="1"/>
  <c r="E64" i="3"/>
  <c r="G64" i="3" s="1"/>
  <c r="B55" i="5" s="1"/>
  <c r="E69" i="3"/>
  <c r="G69" i="3" s="1"/>
  <c r="B60" i="5" s="1"/>
  <c r="E75" i="3"/>
  <c r="G75" i="3" s="1"/>
  <c r="B66" i="5" s="1"/>
  <c r="E20" i="3"/>
  <c r="G20" i="3" s="1"/>
  <c r="B11" i="5" s="1"/>
  <c r="E24" i="3"/>
  <c r="G24" i="3" s="1"/>
  <c r="B15" i="5" s="1"/>
  <c r="E28" i="3"/>
  <c r="G28" i="3" s="1"/>
  <c r="B19" i="5" s="1"/>
  <c r="E32" i="3"/>
  <c r="G32" i="3" s="1"/>
  <c r="B23" i="5" s="1"/>
  <c r="E36" i="3"/>
  <c r="G36" i="3" s="1"/>
  <c r="B27" i="5" s="1"/>
  <c r="E40" i="3"/>
  <c r="G40" i="3" s="1"/>
  <c r="B31" i="5" s="1"/>
  <c r="E44" i="3"/>
  <c r="G44" i="3" s="1"/>
  <c r="B35" i="5" s="1"/>
  <c r="E356" i="3"/>
  <c r="E362" i="3"/>
  <c r="E367" i="3"/>
  <c r="E372" i="3"/>
  <c r="E378" i="3"/>
  <c r="E352" i="3"/>
  <c r="E326" i="3"/>
  <c r="E332" i="3"/>
  <c r="E337" i="3"/>
  <c r="E342" i="3"/>
  <c r="E348" i="3"/>
  <c r="E292" i="3"/>
  <c r="E297" i="3"/>
  <c r="E303" i="3"/>
  <c r="E308" i="3"/>
  <c r="E313" i="3"/>
  <c r="E319" i="3"/>
  <c r="E263" i="3"/>
  <c r="E268" i="3"/>
  <c r="E274" i="3"/>
  <c r="E279" i="3"/>
  <c r="E284" i="3"/>
  <c r="E261" i="3"/>
  <c r="E234" i="3"/>
  <c r="E239" i="3"/>
  <c r="E245" i="3"/>
  <c r="E250" i="3"/>
  <c r="E255" i="3"/>
  <c r="E229" i="3"/>
  <c r="E358" i="3"/>
  <c r="E379" i="3"/>
  <c r="E338" i="3"/>
  <c r="E299" i="3"/>
  <c r="E320" i="3"/>
  <c r="E280" i="3"/>
  <c r="E241" i="3"/>
  <c r="E200" i="3"/>
  <c r="E211" i="3"/>
  <c r="E221" i="3"/>
  <c r="E171" i="3"/>
  <c r="E182" i="3"/>
  <c r="E192" i="3"/>
  <c r="E142" i="3"/>
  <c r="E153" i="3"/>
  <c r="E163" i="3"/>
  <c r="E113" i="3"/>
  <c r="E124" i="3"/>
  <c r="E134" i="3"/>
  <c r="E84" i="3"/>
  <c r="E95" i="3"/>
  <c r="E105" i="3"/>
  <c r="E56" i="3"/>
  <c r="G56" i="3" s="1"/>
  <c r="B47" i="5" s="1"/>
  <c r="E67" i="3"/>
  <c r="G67" i="3" s="1"/>
  <c r="B58" i="5" s="1"/>
  <c r="E47" i="3"/>
  <c r="G47" i="3" s="1"/>
  <c r="B38" i="5" s="1"/>
  <c r="E26" i="3"/>
  <c r="G26" i="3" s="1"/>
  <c r="B17" i="5" s="1"/>
  <c r="E34" i="3"/>
  <c r="G34" i="3" s="1"/>
  <c r="B25" i="5" s="1"/>
  <c r="E42" i="3"/>
  <c r="G42" i="3" s="1"/>
  <c r="B33" i="5" s="1"/>
  <c r="E363" i="3"/>
  <c r="E351" i="3"/>
  <c r="E344" i="3"/>
  <c r="E304" i="3"/>
  <c r="E264" i="3"/>
  <c r="E286" i="3"/>
  <c r="E246" i="3"/>
  <c r="E204" i="3"/>
  <c r="E215" i="3"/>
  <c r="E225" i="3"/>
  <c r="E175" i="3"/>
  <c r="E186" i="3"/>
  <c r="E196" i="3"/>
  <c r="E146" i="3"/>
  <c r="E157" i="3"/>
  <c r="E167" i="3"/>
  <c r="E117" i="3"/>
  <c r="E128" i="3"/>
  <c r="E107" i="3"/>
  <c r="E88" i="3"/>
  <c r="E99" i="3"/>
  <c r="E49" i="3"/>
  <c r="G49" i="3" s="1"/>
  <c r="B40" i="5" s="1"/>
  <c r="E60" i="3"/>
  <c r="G60" i="3" s="1"/>
  <c r="B51" i="5" s="1"/>
  <c r="E71" i="3"/>
  <c r="G71" i="3" s="1"/>
  <c r="B62" i="5" s="1"/>
  <c r="E21" i="3"/>
  <c r="G21" i="3" s="1"/>
  <c r="B12" i="5" s="1"/>
  <c r="E29" i="3"/>
  <c r="G29" i="3" s="1"/>
  <c r="B20" i="5" s="1"/>
  <c r="E37" i="3"/>
  <c r="G37" i="3" s="1"/>
  <c r="B28" i="5" s="1"/>
  <c r="E45" i="3"/>
  <c r="G45" i="3" s="1"/>
  <c r="B36" i="5" s="1"/>
  <c r="E368" i="3"/>
  <c r="E328" i="3"/>
  <c r="E349" i="3"/>
  <c r="E309" i="3"/>
  <c r="E270" i="3"/>
  <c r="E260" i="3"/>
  <c r="E251" i="3"/>
  <c r="E205" i="3"/>
  <c r="E216" i="3"/>
  <c r="E227" i="3"/>
  <c r="E176" i="3"/>
  <c r="E187" i="3"/>
  <c r="E169" i="3"/>
  <c r="E147" i="3"/>
  <c r="E158" i="3"/>
  <c r="E137" i="3"/>
  <c r="E118" i="3"/>
  <c r="E129" i="3"/>
  <c r="E79" i="3"/>
  <c r="E89" i="3"/>
  <c r="E100" i="3"/>
  <c r="E51" i="3"/>
  <c r="G51" i="3" s="1"/>
  <c r="B42" i="5" s="1"/>
  <c r="E61" i="3"/>
  <c r="G61" i="3" s="1"/>
  <c r="B52" i="5" s="1"/>
  <c r="E72" i="3"/>
  <c r="G72" i="3" s="1"/>
  <c r="B63" i="5" s="1"/>
  <c r="E22" i="3"/>
  <c r="G22" i="3" s="1"/>
  <c r="B13" i="5" s="1"/>
  <c r="E30" i="3"/>
  <c r="G30" i="3" s="1"/>
  <c r="B21" i="5" s="1"/>
  <c r="E38" i="3"/>
  <c r="G38" i="3" s="1"/>
  <c r="B29" i="5" s="1"/>
  <c r="E46" i="3"/>
  <c r="G46" i="3" s="1"/>
  <c r="B37" i="5" s="1"/>
  <c r="E374" i="3"/>
  <c r="E333" i="3"/>
  <c r="E293" i="3"/>
  <c r="E315" i="3"/>
  <c r="E275" i="3"/>
  <c r="E235" i="3"/>
  <c r="E257" i="3"/>
  <c r="E209" i="3"/>
  <c r="E220" i="3"/>
  <c r="E170" i="3"/>
  <c r="E180" i="3"/>
  <c r="E191" i="3"/>
  <c r="E141" i="3"/>
  <c r="E151" i="3"/>
  <c r="E162" i="3"/>
  <c r="E112" i="3"/>
  <c r="E122" i="3"/>
  <c r="E133" i="3"/>
  <c r="E83" i="3"/>
  <c r="E93" i="3"/>
  <c r="E104" i="3"/>
  <c r="E55" i="3"/>
  <c r="G55" i="3" s="1"/>
  <c r="B46" i="5" s="1"/>
  <c r="E65" i="3"/>
  <c r="G65" i="3" s="1"/>
  <c r="B56" i="5" s="1"/>
  <c r="E48" i="3"/>
  <c r="G48" i="3" s="1"/>
  <c r="B39" i="5" s="1"/>
  <c r="E25" i="3"/>
  <c r="G25" i="3" s="1"/>
  <c r="B16" i="5" s="1"/>
  <c r="E33" i="3"/>
  <c r="G33" i="3" s="1"/>
  <c r="B24" i="5" s="1"/>
  <c r="E41" i="3"/>
  <c r="G41" i="3" s="1"/>
  <c r="B32" i="5" s="1"/>
  <c r="I50" i="1"/>
  <c r="H48" i="1"/>
  <c r="G48" i="1"/>
  <c r="H50" i="1"/>
  <c r="AN7" i="1" s="1"/>
  <c r="J50" i="1"/>
  <c r="AN9" i="1" s="1"/>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4" i="2"/>
  <c r="H382" i="3" l="1"/>
  <c r="H354" i="3"/>
  <c r="H358" i="3"/>
  <c r="H362" i="3"/>
  <c r="H366" i="3"/>
  <c r="H370" i="3"/>
  <c r="H374" i="3"/>
  <c r="H378" i="3"/>
  <c r="H355" i="3"/>
  <c r="H359" i="3"/>
  <c r="H363" i="3"/>
  <c r="H367" i="3"/>
  <c r="H371" i="3"/>
  <c r="H375" i="3"/>
  <c r="H379" i="3"/>
  <c r="H352" i="3"/>
  <c r="H356" i="3"/>
  <c r="H360" i="3"/>
  <c r="H364" i="3"/>
  <c r="H368" i="3"/>
  <c r="H372" i="3"/>
  <c r="H376" i="3"/>
  <c r="H380" i="3"/>
  <c r="H353" i="3"/>
  <c r="H357" i="3"/>
  <c r="H361" i="3"/>
  <c r="H365" i="3"/>
  <c r="H369" i="3"/>
  <c r="H373" i="3"/>
  <c r="H377" i="3"/>
  <c r="H381" i="3"/>
  <c r="I221" i="3"/>
  <c r="D212" i="5" s="1"/>
  <c r="L16" i="3"/>
  <c r="J14" i="3"/>
  <c r="I15" i="3"/>
  <c r="H16" i="3"/>
  <c r="H351" i="3"/>
  <c r="H326" i="3"/>
  <c r="H330" i="3"/>
  <c r="H334" i="3"/>
  <c r="H338" i="3"/>
  <c r="H342" i="3"/>
  <c r="H346" i="3"/>
  <c r="H350" i="3"/>
  <c r="H293" i="3"/>
  <c r="H297" i="3"/>
  <c r="H301" i="3"/>
  <c r="H305" i="3"/>
  <c r="H309" i="3"/>
  <c r="H313" i="3"/>
  <c r="H317" i="3"/>
  <c r="H291" i="3"/>
  <c r="H264" i="3"/>
  <c r="H268" i="3"/>
  <c r="H272" i="3"/>
  <c r="H276" i="3"/>
  <c r="H280" i="3"/>
  <c r="H284" i="3"/>
  <c r="H288" i="3"/>
  <c r="H231" i="3"/>
  <c r="H235" i="3"/>
  <c r="H239" i="3"/>
  <c r="H243" i="3"/>
  <c r="H247" i="3"/>
  <c r="H251" i="3"/>
  <c r="H255" i="3"/>
  <c r="H259" i="3"/>
  <c r="H201" i="3"/>
  <c r="H205" i="3"/>
  <c r="H209" i="3"/>
  <c r="H213" i="3"/>
  <c r="H217" i="3"/>
  <c r="H221" i="3"/>
  <c r="H225" i="3"/>
  <c r="H199" i="3"/>
  <c r="H172" i="3"/>
  <c r="H176" i="3"/>
  <c r="H180" i="3"/>
  <c r="H184" i="3"/>
  <c r="H188" i="3"/>
  <c r="H192" i="3"/>
  <c r="H196" i="3"/>
  <c r="H139" i="3"/>
  <c r="H143" i="3"/>
  <c r="H147" i="3"/>
  <c r="H151" i="3"/>
  <c r="H155" i="3"/>
  <c r="H159" i="3"/>
  <c r="H163" i="3"/>
  <c r="H167" i="3"/>
  <c r="H110" i="3"/>
  <c r="H114" i="3"/>
  <c r="H118" i="3"/>
  <c r="H122" i="3"/>
  <c r="H126" i="3"/>
  <c r="L14" i="3"/>
  <c r="K15" i="3"/>
  <c r="J16" i="3"/>
  <c r="H14" i="3"/>
  <c r="H324" i="3"/>
  <c r="H328" i="3"/>
  <c r="H332" i="3"/>
  <c r="H336" i="3"/>
  <c r="H340" i="3"/>
  <c r="H344" i="3"/>
  <c r="H348" i="3"/>
  <c r="H321" i="3"/>
  <c r="H295" i="3"/>
  <c r="H299" i="3"/>
  <c r="H303" i="3"/>
  <c r="H307" i="3"/>
  <c r="H311" i="3"/>
  <c r="H315" i="3"/>
  <c r="H319" i="3"/>
  <c r="H262" i="3"/>
  <c r="H266" i="3"/>
  <c r="H270" i="3"/>
  <c r="H274" i="3"/>
  <c r="H278" i="3"/>
  <c r="H282" i="3"/>
  <c r="H286" i="3"/>
  <c r="H261" i="3"/>
  <c r="H233" i="3"/>
  <c r="H237" i="3"/>
  <c r="H241" i="3"/>
  <c r="H245" i="3"/>
  <c r="H249" i="3"/>
  <c r="H253" i="3"/>
  <c r="H257" i="3"/>
  <c r="H229" i="3"/>
  <c r="H203" i="3"/>
  <c r="H207" i="3"/>
  <c r="H211" i="3"/>
  <c r="H215" i="3"/>
  <c r="H219" i="3"/>
  <c r="H223" i="3"/>
  <c r="H227" i="3"/>
  <c r="H170" i="3"/>
  <c r="H174" i="3"/>
  <c r="H178" i="3"/>
  <c r="H182" i="3"/>
  <c r="H186" i="3"/>
  <c r="H190" i="3"/>
  <c r="H194" i="3"/>
  <c r="H169" i="3"/>
  <c r="H141" i="3"/>
  <c r="H145" i="3"/>
  <c r="H149" i="3"/>
  <c r="H153" i="3"/>
  <c r="H157" i="3"/>
  <c r="H161" i="3"/>
  <c r="H165" i="3"/>
  <c r="H137" i="3"/>
  <c r="H112" i="3"/>
  <c r="H116" i="3"/>
  <c r="H120" i="3"/>
  <c r="H124" i="3"/>
  <c r="H128" i="3"/>
  <c r="H132" i="3"/>
  <c r="H136" i="3"/>
  <c r="K14" i="3"/>
  <c r="I16" i="3"/>
  <c r="H327" i="3"/>
  <c r="H335" i="3"/>
  <c r="H343" i="3"/>
  <c r="H322" i="3"/>
  <c r="H298" i="3"/>
  <c r="H306" i="3"/>
  <c r="H314" i="3"/>
  <c r="H290" i="3"/>
  <c r="H269" i="3"/>
  <c r="H277" i="3"/>
  <c r="H285" i="3"/>
  <c r="H232" i="3"/>
  <c r="H240" i="3"/>
  <c r="H248" i="3"/>
  <c r="H256" i="3"/>
  <c r="H202" i="3"/>
  <c r="H210" i="3"/>
  <c r="H218" i="3"/>
  <c r="H226" i="3"/>
  <c r="H173" i="3"/>
  <c r="H181" i="3"/>
  <c r="H189" i="3"/>
  <c r="H197" i="3"/>
  <c r="H144" i="3"/>
  <c r="H152" i="3"/>
  <c r="H160" i="3"/>
  <c r="H138" i="3"/>
  <c r="H115" i="3"/>
  <c r="H123" i="3"/>
  <c r="H130" i="3"/>
  <c r="H135" i="3"/>
  <c r="H79" i="3"/>
  <c r="H83" i="3"/>
  <c r="H87" i="3"/>
  <c r="H91" i="3"/>
  <c r="H95" i="3"/>
  <c r="H99" i="3"/>
  <c r="H103" i="3"/>
  <c r="H77" i="3"/>
  <c r="H51" i="3"/>
  <c r="H55" i="3"/>
  <c r="H59" i="3"/>
  <c r="H63" i="3"/>
  <c r="H67" i="3"/>
  <c r="H71" i="3"/>
  <c r="H75" i="3"/>
  <c r="H20" i="3"/>
  <c r="H24" i="3"/>
  <c r="H28" i="3"/>
  <c r="H32" i="3"/>
  <c r="H36" i="3"/>
  <c r="H40" i="3"/>
  <c r="H44" i="3"/>
  <c r="H17" i="3"/>
  <c r="I382" i="3"/>
  <c r="D373" i="5" s="1"/>
  <c r="L355" i="3"/>
  <c r="F346" i="5" s="1"/>
  <c r="L359" i="3"/>
  <c r="F350" i="5" s="1"/>
  <c r="L363" i="3"/>
  <c r="F354" i="5" s="1"/>
  <c r="L367" i="3"/>
  <c r="F358" i="5" s="1"/>
  <c r="L371" i="3"/>
  <c r="F362" i="5" s="1"/>
  <c r="L375" i="3"/>
  <c r="F366" i="5" s="1"/>
  <c r="L379" i="3"/>
  <c r="F370" i="5" s="1"/>
  <c r="L351" i="3"/>
  <c r="F342" i="5" s="1"/>
  <c r="L326" i="3"/>
  <c r="F317" i="5" s="1"/>
  <c r="L330" i="3"/>
  <c r="F321" i="5" s="1"/>
  <c r="L334" i="3"/>
  <c r="F325" i="5" s="1"/>
  <c r="L338" i="3"/>
  <c r="F329" i="5" s="1"/>
  <c r="L342" i="3"/>
  <c r="F333" i="5" s="1"/>
  <c r="L346" i="3"/>
  <c r="F337" i="5" s="1"/>
  <c r="L350" i="3"/>
  <c r="F341" i="5" s="1"/>
  <c r="L293" i="3"/>
  <c r="F284" i="5" s="1"/>
  <c r="L297" i="3"/>
  <c r="F288" i="5" s="1"/>
  <c r="L301" i="3"/>
  <c r="F292" i="5" s="1"/>
  <c r="L305" i="3"/>
  <c r="F296" i="5" s="1"/>
  <c r="L309" i="3"/>
  <c r="F300" i="5" s="1"/>
  <c r="L313" i="3"/>
  <c r="F304" i="5" s="1"/>
  <c r="L317" i="3"/>
  <c r="F308" i="5" s="1"/>
  <c r="L291" i="3"/>
  <c r="F282" i="5" s="1"/>
  <c r="L264" i="3"/>
  <c r="F255" i="5" s="1"/>
  <c r="L268" i="3"/>
  <c r="F259" i="5" s="1"/>
  <c r="L272" i="3"/>
  <c r="F263" i="5" s="1"/>
  <c r="L276" i="3"/>
  <c r="F267" i="5" s="1"/>
  <c r="L280" i="3"/>
  <c r="F271" i="5" s="1"/>
  <c r="L284" i="3"/>
  <c r="F275" i="5" s="1"/>
  <c r="L288" i="3"/>
  <c r="F279" i="5" s="1"/>
  <c r="L231" i="3"/>
  <c r="F222" i="5" s="1"/>
  <c r="L235" i="3"/>
  <c r="F226" i="5" s="1"/>
  <c r="L239" i="3"/>
  <c r="F230" i="5" s="1"/>
  <c r="L243" i="3"/>
  <c r="F234" i="5" s="1"/>
  <c r="L247" i="3"/>
  <c r="F238" i="5" s="1"/>
  <c r="L251" i="3"/>
  <c r="F242" i="5" s="1"/>
  <c r="L255" i="3"/>
  <c r="F246" i="5" s="1"/>
  <c r="L259" i="3"/>
  <c r="F250" i="5" s="1"/>
  <c r="L201" i="3"/>
  <c r="F192" i="5" s="1"/>
  <c r="L205" i="3"/>
  <c r="F196" i="5" s="1"/>
  <c r="L209" i="3"/>
  <c r="F200" i="5" s="1"/>
  <c r="L213" i="3"/>
  <c r="F204" i="5" s="1"/>
  <c r="L217" i="3"/>
  <c r="F208" i="5" s="1"/>
  <c r="L221" i="3"/>
  <c r="F212" i="5" s="1"/>
  <c r="L225" i="3"/>
  <c r="F216" i="5" s="1"/>
  <c r="L199" i="3"/>
  <c r="F190" i="5" s="1"/>
  <c r="L172" i="3"/>
  <c r="F163" i="5" s="1"/>
  <c r="L176" i="3"/>
  <c r="F167" i="5" s="1"/>
  <c r="L180" i="3"/>
  <c r="F171" i="5" s="1"/>
  <c r="L184" i="3"/>
  <c r="F175" i="5" s="1"/>
  <c r="L188" i="3"/>
  <c r="F179" i="5" s="1"/>
  <c r="L192" i="3"/>
  <c r="F183" i="5" s="1"/>
  <c r="L196" i="3"/>
  <c r="F187" i="5" s="1"/>
  <c r="L139" i="3"/>
  <c r="F130" i="5" s="1"/>
  <c r="L143" i="3"/>
  <c r="F134" i="5" s="1"/>
  <c r="L147" i="3"/>
  <c r="F138" i="5" s="1"/>
  <c r="L151" i="3"/>
  <c r="F142" i="5" s="1"/>
  <c r="L155" i="3"/>
  <c r="F146" i="5" s="1"/>
  <c r="L159" i="3"/>
  <c r="F150" i="5" s="1"/>
  <c r="L163" i="3"/>
  <c r="F154" i="5" s="1"/>
  <c r="J15" i="3"/>
  <c r="H323" i="3"/>
  <c r="H331" i="3"/>
  <c r="H339" i="3"/>
  <c r="H347" i="3"/>
  <c r="H294" i="3"/>
  <c r="H302" i="3"/>
  <c r="H310" i="3"/>
  <c r="H318" i="3"/>
  <c r="H265" i="3"/>
  <c r="H273" i="3"/>
  <c r="H281" i="3"/>
  <c r="H289" i="3"/>
  <c r="H236" i="3"/>
  <c r="H244" i="3"/>
  <c r="H252" i="3"/>
  <c r="H230" i="3"/>
  <c r="H206" i="3"/>
  <c r="H214" i="3"/>
  <c r="H222" i="3"/>
  <c r="H198" i="3"/>
  <c r="H177" i="3"/>
  <c r="H185" i="3"/>
  <c r="H193" i="3"/>
  <c r="H140" i="3"/>
  <c r="H148" i="3"/>
  <c r="H156" i="3"/>
  <c r="H164" i="3"/>
  <c r="H111" i="3"/>
  <c r="H119" i="3"/>
  <c r="H127" i="3"/>
  <c r="H133" i="3"/>
  <c r="H107" i="3"/>
  <c r="H81" i="3"/>
  <c r="H85" i="3"/>
  <c r="H89" i="3"/>
  <c r="H93" i="3"/>
  <c r="H97" i="3"/>
  <c r="H101" i="3"/>
  <c r="H105" i="3"/>
  <c r="H49" i="3"/>
  <c r="H53" i="3"/>
  <c r="H57" i="3"/>
  <c r="H61" i="3"/>
  <c r="H65" i="3"/>
  <c r="H69" i="3"/>
  <c r="H73" i="3"/>
  <c r="H18" i="3"/>
  <c r="H22" i="3"/>
  <c r="H26" i="3"/>
  <c r="H30" i="3"/>
  <c r="H34" i="3"/>
  <c r="H38" i="3"/>
  <c r="H42" i="3"/>
  <c r="H46" i="3"/>
  <c r="K382" i="3"/>
  <c r="E373" i="5" s="1"/>
  <c r="L353" i="3"/>
  <c r="F344" i="5" s="1"/>
  <c r="L357" i="3"/>
  <c r="F348" i="5" s="1"/>
  <c r="L361" i="3"/>
  <c r="F352" i="5" s="1"/>
  <c r="L365" i="3"/>
  <c r="F356" i="5" s="1"/>
  <c r="L369" i="3"/>
  <c r="F360" i="5" s="1"/>
  <c r="L373" i="3"/>
  <c r="F364" i="5" s="1"/>
  <c r="L377" i="3"/>
  <c r="F368" i="5" s="1"/>
  <c r="L381" i="3"/>
  <c r="F372" i="5" s="1"/>
  <c r="L324" i="3"/>
  <c r="F315" i="5" s="1"/>
  <c r="L328" i="3"/>
  <c r="F319" i="5" s="1"/>
  <c r="L332" i="3"/>
  <c r="F323" i="5" s="1"/>
  <c r="L336" i="3"/>
  <c r="F327" i="5" s="1"/>
  <c r="L340" i="3"/>
  <c r="F331" i="5" s="1"/>
  <c r="L344" i="3"/>
  <c r="F335" i="5" s="1"/>
  <c r="L348" i="3"/>
  <c r="F339" i="5" s="1"/>
  <c r="L321" i="3"/>
  <c r="F312" i="5" s="1"/>
  <c r="L295" i="3"/>
  <c r="F286" i="5" s="1"/>
  <c r="L299" i="3"/>
  <c r="F290" i="5" s="1"/>
  <c r="L303" i="3"/>
  <c r="F294" i="5" s="1"/>
  <c r="L307" i="3"/>
  <c r="F298" i="5" s="1"/>
  <c r="L311" i="3"/>
  <c r="F302" i="5" s="1"/>
  <c r="L315" i="3"/>
  <c r="F306" i="5" s="1"/>
  <c r="L319" i="3"/>
  <c r="F310" i="5" s="1"/>
  <c r="L262" i="3"/>
  <c r="F253" i="5" s="1"/>
  <c r="L266" i="3"/>
  <c r="F257" i="5" s="1"/>
  <c r="L270" i="3"/>
  <c r="F261" i="5" s="1"/>
  <c r="L274" i="3"/>
  <c r="F265" i="5" s="1"/>
  <c r="L278" i="3"/>
  <c r="F269" i="5" s="1"/>
  <c r="L282" i="3"/>
  <c r="F273" i="5" s="1"/>
  <c r="L286" i="3"/>
  <c r="F277" i="5" s="1"/>
  <c r="L261" i="3"/>
  <c r="F252" i="5" s="1"/>
  <c r="L233" i="3"/>
  <c r="F224" i="5" s="1"/>
  <c r="L237" i="3"/>
  <c r="F228" i="5" s="1"/>
  <c r="L241" i="3"/>
  <c r="F232" i="5" s="1"/>
  <c r="L245" i="3"/>
  <c r="F236" i="5" s="1"/>
  <c r="L249" i="3"/>
  <c r="F240" i="5" s="1"/>
  <c r="L253" i="3"/>
  <c r="F244" i="5" s="1"/>
  <c r="L257" i="3"/>
  <c r="F248" i="5" s="1"/>
  <c r="L229" i="3"/>
  <c r="F220" i="5" s="1"/>
  <c r="L203" i="3"/>
  <c r="F194" i="5" s="1"/>
  <c r="L207" i="3"/>
  <c r="F198" i="5" s="1"/>
  <c r="L211" i="3"/>
  <c r="F202" i="5" s="1"/>
  <c r="L215" i="3"/>
  <c r="F206" i="5" s="1"/>
  <c r="L219" i="3"/>
  <c r="F210" i="5" s="1"/>
  <c r="L223" i="3"/>
  <c r="F214" i="5" s="1"/>
  <c r="L227" i="3"/>
  <c r="F218" i="5" s="1"/>
  <c r="L170" i="3"/>
  <c r="F161" i="5" s="1"/>
  <c r="L174" i="3"/>
  <c r="F165" i="5" s="1"/>
  <c r="L178" i="3"/>
  <c r="F169" i="5" s="1"/>
  <c r="L182" i="3"/>
  <c r="F173" i="5" s="1"/>
  <c r="L186" i="3"/>
  <c r="F177" i="5" s="1"/>
  <c r="L190" i="3"/>
  <c r="F181" i="5" s="1"/>
  <c r="L194" i="3"/>
  <c r="F185" i="5" s="1"/>
  <c r="L169" i="3"/>
  <c r="F160" i="5" s="1"/>
  <c r="L141" i="3"/>
  <c r="F132" i="5" s="1"/>
  <c r="L145" i="3"/>
  <c r="F136" i="5" s="1"/>
  <c r="L149" i="3"/>
  <c r="F140" i="5" s="1"/>
  <c r="L153" i="3"/>
  <c r="F144" i="5" s="1"/>
  <c r="L157" i="3"/>
  <c r="F148" i="5" s="1"/>
  <c r="L161" i="3"/>
  <c r="F152" i="5" s="1"/>
  <c r="L165" i="3"/>
  <c r="F156" i="5" s="1"/>
  <c r="L137" i="3"/>
  <c r="F128" i="5" s="1"/>
  <c r="L112" i="3"/>
  <c r="F103" i="5" s="1"/>
  <c r="L116" i="3"/>
  <c r="F107" i="5" s="1"/>
  <c r="L120" i="3"/>
  <c r="F111" i="5" s="1"/>
  <c r="L124" i="3"/>
  <c r="F115" i="5" s="1"/>
  <c r="L128" i="3"/>
  <c r="F119" i="5" s="1"/>
  <c r="L132" i="3"/>
  <c r="F123" i="5" s="1"/>
  <c r="L136" i="3"/>
  <c r="F127" i="5" s="1"/>
  <c r="L79" i="3"/>
  <c r="F70" i="5" s="1"/>
  <c r="L83" i="3"/>
  <c r="F74" i="5" s="1"/>
  <c r="L87" i="3"/>
  <c r="F78" i="5" s="1"/>
  <c r="L91" i="3"/>
  <c r="F82" i="5" s="1"/>
  <c r="L95" i="3"/>
  <c r="F86" i="5" s="1"/>
  <c r="H15" i="3"/>
  <c r="H337" i="3"/>
  <c r="H292" i="3"/>
  <c r="H308" i="3"/>
  <c r="H263" i="3"/>
  <c r="H279" i="3"/>
  <c r="H234" i="3"/>
  <c r="H250" i="3"/>
  <c r="H204" i="3"/>
  <c r="H220" i="3"/>
  <c r="H175" i="3"/>
  <c r="H191" i="3"/>
  <c r="H146" i="3"/>
  <c r="H162" i="3"/>
  <c r="H117" i="3"/>
  <c r="H131" i="3"/>
  <c r="H80" i="3"/>
  <c r="H88" i="3"/>
  <c r="H96" i="3"/>
  <c r="H104" i="3"/>
  <c r="H52" i="3"/>
  <c r="H60" i="3"/>
  <c r="H68" i="3"/>
  <c r="H48" i="3"/>
  <c r="H25" i="3"/>
  <c r="H33" i="3"/>
  <c r="H41" i="3"/>
  <c r="L382" i="3"/>
  <c r="F373" i="5" s="1"/>
  <c r="L356" i="3"/>
  <c r="F347" i="5" s="1"/>
  <c r="L364" i="3"/>
  <c r="F355" i="5" s="1"/>
  <c r="L372" i="3"/>
  <c r="F363" i="5" s="1"/>
  <c r="L380" i="3"/>
  <c r="F371" i="5" s="1"/>
  <c r="L327" i="3"/>
  <c r="F318" i="5" s="1"/>
  <c r="L335" i="3"/>
  <c r="F326" i="5" s="1"/>
  <c r="L343" i="3"/>
  <c r="F334" i="5" s="1"/>
  <c r="L322" i="3"/>
  <c r="F313" i="5" s="1"/>
  <c r="L298" i="3"/>
  <c r="F289" i="5" s="1"/>
  <c r="L306" i="3"/>
  <c r="F297" i="5" s="1"/>
  <c r="L314" i="3"/>
  <c r="F305" i="5" s="1"/>
  <c r="L290" i="3"/>
  <c r="F281" i="5" s="1"/>
  <c r="L269" i="3"/>
  <c r="F260" i="5" s="1"/>
  <c r="L277" i="3"/>
  <c r="F268" i="5" s="1"/>
  <c r="L285" i="3"/>
  <c r="F276" i="5" s="1"/>
  <c r="L232" i="3"/>
  <c r="F223" i="5" s="1"/>
  <c r="L240" i="3"/>
  <c r="F231" i="5" s="1"/>
  <c r="L248" i="3"/>
  <c r="F239" i="5" s="1"/>
  <c r="L256" i="3"/>
  <c r="F247" i="5" s="1"/>
  <c r="L202" i="3"/>
  <c r="F193" i="5" s="1"/>
  <c r="L210" i="3"/>
  <c r="F201" i="5" s="1"/>
  <c r="L218" i="3"/>
  <c r="F209" i="5" s="1"/>
  <c r="L226" i="3"/>
  <c r="F217" i="5" s="1"/>
  <c r="L173" i="3"/>
  <c r="F164" i="5" s="1"/>
  <c r="L181" i="3"/>
  <c r="F172" i="5" s="1"/>
  <c r="L189" i="3"/>
  <c r="F180" i="5" s="1"/>
  <c r="L197" i="3"/>
  <c r="F188" i="5" s="1"/>
  <c r="L144" i="3"/>
  <c r="F135" i="5" s="1"/>
  <c r="L152" i="3"/>
  <c r="F143" i="5" s="1"/>
  <c r="L160" i="3"/>
  <c r="F151" i="5" s="1"/>
  <c r="L167" i="3"/>
  <c r="F158" i="5" s="1"/>
  <c r="L111" i="3"/>
  <c r="F102" i="5" s="1"/>
  <c r="L117" i="3"/>
  <c r="F108" i="5" s="1"/>
  <c r="L122" i="3"/>
  <c r="F113" i="5" s="1"/>
  <c r="L127" i="3"/>
  <c r="F118" i="5" s="1"/>
  <c r="L133" i="3"/>
  <c r="F124" i="5" s="1"/>
  <c r="L107" i="3"/>
  <c r="F98" i="5" s="1"/>
  <c r="L82" i="3"/>
  <c r="F73" i="5" s="1"/>
  <c r="L88" i="3"/>
  <c r="F79" i="5" s="1"/>
  <c r="L93" i="3"/>
  <c r="F84" i="5" s="1"/>
  <c r="L98" i="3"/>
  <c r="F89" i="5" s="1"/>
  <c r="L102" i="3"/>
  <c r="F93" i="5" s="1"/>
  <c r="L106" i="3"/>
  <c r="F97" i="5" s="1"/>
  <c r="L50" i="3"/>
  <c r="F41" i="5" s="1"/>
  <c r="L54" i="3"/>
  <c r="F45" i="5" s="1"/>
  <c r="L58" i="3"/>
  <c r="F49" i="5" s="1"/>
  <c r="L62" i="3"/>
  <c r="F53" i="5" s="1"/>
  <c r="L66" i="3"/>
  <c r="F57" i="5" s="1"/>
  <c r="L70" i="3"/>
  <c r="F61" i="5" s="1"/>
  <c r="L74" i="3"/>
  <c r="F65" i="5" s="1"/>
  <c r="L18" i="3"/>
  <c r="F9" i="5" s="1"/>
  <c r="L22" i="3"/>
  <c r="F13" i="5" s="1"/>
  <c r="L26" i="3"/>
  <c r="F17" i="5" s="1"/>
  <c r="L30" i="3"/>
  <c r="F21" i="5" s="1"/>
  <c r="L34" i="3"/>
  <c r="F25" i="5" s="1"/>
  <c r="L38" i="3"/>
  <c r="F29" i="5" s="1"/>
  <c r="L42" i="3"/>
  <c r="F33" i="5" s="1"/>
  <c r="L46" i="3"/>
  <c r="F37" i="5" s="1"/>
  <c r="L15" i="3"/>
  <c r="H325" i="3"/>
  <c r="H341" i="3"/>
  <c r="H296" i="3"/>
  <c r="H312" i="3"/>
  <c r="H267" i="3"/>
  <c r="H283" i="3"/>
  <c r="H238" i="3"/>
  <c r="H254" i="3"/>
  <c r="H208" i="3"/>
  <c r="H224" i="3"/>
  <c r="H179" i="3"/>
  <c r="H195" i="3"/>
  <c r="H150" i="3"/>
  <c r="H166" i="3"/>
  <c r="H121" i="3"/>
  <c r="H134" i="3"/>
  <c r="H82" i="3"/>
  <c r="H90" i="3"/>
  <c r="H98" i="3"/>
  <c r="H106" i="3"/>
  <c r="H54" i="3"/>
  <c r="H62" i="3"/>
  <c r="H70" i="3"/>
  <c r="H19" i="3"/>
  <c r="H27" i="3"/>
  <c r="H35" i="3"/>
  <c r="H43" i="3"/>
  <c r="J382" i="3"/>
  <c r="C373" i="5" s="1"/>
  <c r="L358" i="3"/>
  <c r="F349" i="5" s="1"/>
  <c r="L366" i="3"/>
  <c r="F357" i="5" s="1"/>
  <c r="L374" i="3"/>
  <c r="F365" i="5" s="1"/>
  <c r="L352" i="3"/>
  <c r="F343" i="5" s="1"/>
  <c r="L329" i="3"/>
  <c r="F320" i="5" s="1"/>
  <c r="L337" i="3"/>
  <c r="F328" i="5" s="1"/>
  <c r="L345" i="3"/>
  <c r="F336" i="5" s="1"/>
  <c r="L292" i="3"/>
  <c r="F283" i="5" s="1"/>
  <c r="L300" i="3"/>
  <c r="F291" i="5" s="1"/>
  <c r="L308" i="3"/>
  <c r="F299" i="5" s="1"/>
  <c r="L316" i="3"/>
  <c r="F307" i="5" s="1"/>
  <c r="L263" i="3"/>
  <c r="F254" i="5" s="1"/>
  <c r="L271" i="3"/>
  <c r="F262" i="5" s="1"/>
  <c r="L279" i="3"/>
  <c r="F270" i="5" s="1"/>
  <c r="L287" i="3"/>
  <c r="F278" i="5" s="1"/>
  <c r="L234" i="3"/>
  <c r="F225" i="5" s="1"/>
  <c r="L242" i="3"/>
  <c r="F233" i="5" s="1"/>
  <c r="L250" i="3"/>
  <c r="F241" i="5" s="1"/>
  <c r="L258" i="3"/>
  <c r="F249" i="5" s="1"/>
  <c r="L204" i="3"/>
  <c r="F195" i="5" s="1"/>
  <c r="L212" i="3"/>
  <c r="F203" i="5" s="1"/>
  <c r="L220" i="3"/>
  <c r="F211" i="5" s="1"/>
  <c r="L228" i="3"/>
  <c r="F219" i="5" s="1"/>
  <c r="L175" i="3"/>
  <c r="F166" i="5" s="1"/>
  <c r="L183" i="3"/>
  <c r="F174" i="5" s="1"/>
  <c r="L191" i="3"/>
  <c r="F182" i="5" s="1"/>
  <c r="L168" i="3"/>
  <c r="F159" i="5" s="1"/>
  <c r="L146" i="3"/>
  <c r="F137" i="5" s="1"/>
  <c r="L162" i="3"/>
  <c r="F153" i="5" s="1"/>
  <c r="L138" i="3"/>
  <c r="F129" i="5" s="1"/>
  <c r="L118" i="3"/>
  <c r="F109" i="5" s="1"/>
  <c r="L129" i="3"/>
  <c r="F120" i="5" s="1"/>
  <c r="L78" i="3"/>
  <c r="F69" i="5" s="1"/>
  <c r="L89" i="3"/>
  <c r="F80" i="5" s="1"/>
  <c r="L99" i="3"/>
  <c r="F90" i="5" s="1"/>
  <c r="L77" i="3"/>
  <c r="F68" i="5" s="1"/>
  <c r="L55" i="3"/>
  <c r="F46" i="5" s="1"/>
  <c r="L63" i="3"/>
  <c r="F54" i="5" s="1"/>
  <c r="L71" i="3"/>
  <c r="F62" i="5" s="1"/>
  <c r="L19" i="3"/>
  <c r="F10" i="5" s="1"/>
  <c r="L31" i="3"/>
  <c r="F22" i="5" s="1"/>
  <c r="L39" i="3"/>
  <c r="F30" i="5" s="1"/>
  <c r="L47" i="3"/>
  <c r="F38" i="5" s="1"/>
  <c r="K16" i="3"/>
  <c r="H329" i="3"/>
  <c r="H345" i="3"/>
  <c r="H300" i="3"/>
  <c r="H316" i="3"/>
  <c r="H271" i="3"/>
  <c r="H287" i="3"/>
  <c r="H242" i="3"/>
  <c r="H258" i="3"/>
  <c r="H212" i="3"/>
  <c r="H228" i="3"/>
  <c r="H183" i="3"/>
  <c r="H168" i="3"/>
  <c r="H154" i="3"/>
  <c r="H109" i="3"/>
  <c r="H125" i="3"/>
  <c r="H108" i="3"/>
  <c r="H84" i="3"/>
  <c r="H92" i="3"/>
  <c r="H100" i="3"/>
  <c r="H76" i="3"/>
  <c r="H56" i="3"/>
  <c r="H64" i="3"/>
  <c r="H72" i="3"/>
  <c r="H21" i="3"/>
  <c r="H29" i="3"/>
  <c r="H37" i="3"/>
  <c r="H45" i="3"/>
  <c r="L360" i="3"/>
  <c r="F351" i="5" s="1"/>
  <c r="L368" i="3"/>
  <c r="F359" i="5" s="1"/>
  <c r="L376" i="3"/>
  <c r="F367" i="5" s="1"/>
  <c r="L323" i="3"/>
  <c r="F314" i="5" s="1"/>
  <c r="L331" i="3"/>
  <c r="F322" i="5" s="1"/>
  <c r="L339" i="3"/>
  <c r="F330" i="5" s="1"/>
  <c r="L347" i="3"/>
  <c r="F338" i="5" s="1"/>
  <c r="L294" i="3"/>
  <c r="F285" i="5" s="1"/>
  <c r="L302" i="3"/>
  <c r="F293" i="5" s="1"/>
  <c r="L310" i="3"/>
  <c r="F301" i="5" s="1"/>
  <c r="L318" i="3"/>
  <c r="F309" i="5" s="1"/>
  <c r="L265" i="3"/>
  <c r="F256" i="5" s="1"/>
  <c r="L273" i="3"/>
  <c r="F264" i="5" s="1"/>
  <c r="L281" i="3"/>
  <c r="F272" i="5" s="1"/>
  <c r="L289" i="3"/>
  <c r="F280" i="5" s="1"/>
  <c r="L236" i="3"/>
  <c r="F227" i="5" s="1"/>
  <c r="L244" i="3"/>
  <c r="F235" i="5" s="1"/>
  <c r="L252" i="3"/>
  <c r="F243" i="5" s="1"/>
  <c r="L230" i="3"/>
  <c r="F221" i="5" s="1"/>
  <c r="L206" i="3"/>
  <c r="F197" i="5" s="1"/>
  <c r="L214" i="3"/>
  <c r="F205" i="5" s="1"/>
  <c r="L222" i="3"/>
  <c r="F213" i="5" s="1"/>
  <c r="L198" i="3"/>
  <c r="F189" i="5" s="1"/>
  <c r="L177" i="3"/>
  <c r="F168" i="5" s="1"/>
  <c r="L185" i="3"/>
  <c r="F176" i="5" s="1"/>
  <c r="L193" i="3"/>
  <c r="F184" i="5" s="1"/>
  <c r="L140" i="3"/>
  <c r="F131" i="5" s="1"/>
  <c r="L148" i="3"/>
  <c r="F139" i="5" s="1"/>
  <c r="L156" i="3"/>
  <c r="F147" i="5" s="1"/>
  <c r="L164" i="3"/>
  <c r="F155" i="5" s="1"/>
  <c r="L109" i="3"/>
  <c r="F100" i="5" s="1"/>
  <c r="L114" i="3"/>
  <c r="F105" i="5" s="1"/>
  <c r="L119" i="3"/>
  <c r="F110" i="5" s="1"/>
  <c r="L125" i="3"/>
  <c r="F116" i="5" s="1"/>
  <c r="L130" i="3"/>
  <c r="F121" i="5" s="1"/>
  <c r="L135" i="3"/>
  <c r="F126" i="5" s="1"/>
  <c r="L80" i="3"/>
  <c r="F71" i="5" s="1"/>
  <c r="L85" i="3"/>
  <c r="F76" i="5" s="1"/>
  <c r="L90" i="3"/>
  <c r="F81" i="5" s="1"/>
  <c r="L96" i="3"/>
  <c r="F87" i="5" s="1"/>
  <c r="L100" i="3"/>
  <c r="F91" i="5" s="1"/>
  <c r="L104" i="3"/>
  <c r="F95" i="5" s="1"/>
  <c r="L76" i="3"/>
  <c r="F67" i="5" s="1"/>
  <c r="L52" i="3"/>
  <c r="F43" i="5" s="1"/>
  <c r="L56" i="3"/>
  <c r="F47" i="5" s="1"/>
  <c r="L60" i="3"/>
  <c r="F51" i="5" s="1"/>
  <c r="L64" i="3"/>
  <c r="F55" i="5" s="1"/>
  <c r="L68" i="3"/>
  <c r="F59" i="5" s="1"/>
  <c r="L72" i="3"/>
  <c r="F63" i="5" s="1"/>
  <c r="L48" i="3"/>
  <c r="F39" i="5" s="1"/>
  <c r="L20" i="3"/>
  <c r="F11" i="5" s="1"/>
  <c r="L24" i="3"/>
  <c r="F15" i="5" s="1"/>
  <c r="L28" i="3"/>
  <c r="F19" i="5" s="1"/>
  <c r="L32" i="3"/>
  <c r="F23" i="5" s="1"/>
  <c r="L36" i="3"/>
  <c r="F27" i="5" s="1"/>
  <c r="L40" i="3"/>
  <c r="F31" i="5" s="1"/>
  <c r="L44" i="3"/>
  <c r="F35" i="5" s="1"/>
  <c r="L17" i="3"/>
  <c r="F8" i="5" s="1"/>
  <c r="J49" i="1"/>
  <c r="I14" i="3"/>
  <c r="H333" i="3"/>
  <c r="H349" i="3"/>
  <c r="H304" i="3"/>
  <c r="H320" i="3"/>
  <c r="H275" i="3"/>
  <c r="H260" i="3"/>
  <c r="H246" i="3"/>
  <c r="H200" i="3"/>
  <c r="H216" i="3"/>
  <c r="H171" i="3"/>
  <c r="H187" i="3"/>
  <c r="H142" i="3"/>
  <c r="H158" i="3"/>
  <c r="H113" i="3"/>
  <c r="H129" i="3"/>
  <c r="H78" i="3"/>
  <c r="H86" i="3"/>
  <c r="H94" i="3"/>
  <c r="H102" i="3"/>
  <c r="H50" i="3"/>
  <c r="H58" i="3"/>
  <c r="H66" i="3"/>
  <c r="H74" i="3"/>
  <c r="H23" i="3"/>
  <c r="H31" i="3"/>
  <c r="H39" i="3"/>
  <c r="H47" i="3"/>
  <c r="L354" i="3"/>
  <c r="F345" i="5" s="1"/>
  <c r="L362" i="3"/>
  <c r="F353" i="5" s="1"/>
  <c r="L370" i="3"/>
  <c r="F361" i="5" s="1"/>
  <c r="L378" i="3"/>
  <c r="F369" i="5" s="1"/>
  <c r="L325" i="3"/>
  <c r="F316" i="5" s="1"/>
  <c r="L333" i="3"/>
  <c r="F324" i="5" s="1"/>
  <c r="L341" i="3"/>
  <c r="F332" i="5" s="1"/>
  <c r="L349" i="3"/>
  <c r="F340" i="5" s="1"/>
  <c r="L296" i="3"/>
  <c r="F287" i="5" s="1"/>
  <c r="L304" i="3"/>
  <c r="F295" i="5" s="1"/>
  <c r="L312" i="3"/>
  <c r="F303" i="5" s="1"/>
  <c r="L320" i="3"/>
  <c r="F311" i="5" s="1"/>
  <c r="L267" i="3"/>
  <c r="F258" i="5" s="1"/>
  <c r="L275" i="3"/>
  <c r="F266" i="5" s="1"/>
  <c r="L283" i="3"/>
  <c r="F274" i="5" s="1"/>
  <c r="L260" i="3"/>
  <c r="F251" i="5" s="1"/>
  <c r="L238" i="3"/>
  <c r="F229" i="5" s="1"/>
  <c r="L246" i="3"/>
  <c r="F237" i="5" s="1"/>
  <c r="L254" i="3"/>
  <c r="F245" i="5" s="1"/>
  <c r="L200" i="3"/>
  <c r="F191" i="5" s="1"/>
  <c r="L208" i="3"/>
  <c r="F199" i="5" s="1"/>
  <c r="L216" i="3"/>
  <c r="F207" i="5" s="1"/>
  <c r="L224" i="3"/>
  <c r="F215" i="5" s="1"/>
  <c r="L171" i="3"/>
  <c r="F162" i="5" s="1"/>
  <c r="L179" i="3"/>
  <c r="F170" i="5" s="1"/>
  <c r="L187" i="3"/>
  <c r="F178" i="5" s="1"/>
  <c r="L195" i="3"/>
  <c r="F186" i="5" s="1"/>
  <c r="L142" i="3"/>
  <c r="F133" i="5" s="1"/>
  <c r="L150" i="3"/>
  <c r="F141" i="5" s="1"/>
  <c r="L158" i="3"/>
  <c r="F149" i="5" s="1"/>
  <c r="L166" i="3"/>
  <c r="F157" i="5" s="1"/>
  <c r="L110" i="3"/>
  <c r="F101" i="5" s="1"/>
  <c r="L115" i="3"/>
  <c r="F106" i="5" s="1"/>
  <c r="L121" i="3"/>
  <c r="F112" i="5" s="1"/>
  <c r="L126" i="3"/>
  <c r="F117" i="5" s="1"/>
  <c r="L131" i="3"/>
  <c r="F122" i="5" s="1"/>
  <c r="L108" i="3"/>
  <c r="F99" i="5" s="1"/>
  <c r="L81" i="3"/>
  <c r="F72" i="5" s="1"/>
  <c r="L86" i="3"/>
  <c r="F77" i="5" s="1"/>
  <c r="L92" i="3"/>
  <c r="F83" i="5" s="1"/>
  <c r="L97" i="3"/>
  <c r="F88" i="5" s="1"/>
  <c r="L101" i="3"/>
  <c r="F92" i="5" s="1"/>
  <c r="L105" i="3"/>
  <c r="F96" i="5" s="1"/>
  <c r="L49" i="3"/>
  <c r="F40" i="5" s="1"/>
  <c r="L53" i="3"/>
  <c r="F44" i="5" s="1"/>
  <c r="L57" i="3"/>
  <c r="F48" i="5" s="1"/>
  <c r="L61" i="3"/>
  <c r="F52" i="5" s="1"/>
  <c r="L65" i="3"/>
  <c r="F56" i="5" s="1"/>
  <c r="L69" i="3"/>
  <c r="F60" i="5" s="1"/>
  <c r="L73" i="3"/>
  <c r="F64" i="5" s="1"/>
  <c r="K48" i="3"/>
  <c r="E39" i="5" s="1"/>
  <c r="L21" i="3"/>
  <c r="F12" i="5" s="1"/>
  <c r="L25" i="3"/>
  <c r="F16" i="5" s="1"/>
  <c r="L29" i="3"/>
  <c r="F20" i="5" s="1"/>
  <c r="L33" i="3"/>
  <c r="F24" i="5" s="1"/>
  <c r="L37" i="3"/>
  <c r="F28" i="5" s="1"/>
  <c r="L41" i="3"/>
  <c r="F32" i="5" s="1"/>
  <c r="L45" i="3"/>
  <c r="F36" i="5" s="1"/>
  <c r="L154" i="3"/>
  <c r="F145" i="5" s="1"/>
  <c r="L113" i="3"/>
  <c r="F104" i="5" s="1"/>
  <c r="L123" i="3"/>
  <c r="F114" i="5" s="1"/>
  <c r="L134" i="3"/>
  <c r="F125" i="5" s="1"/>
  <c r="L84" i="3"/>
  <c r="F75" i="5" s="1"/>
  <c r="L94" i="3"/>
  <c r="F85" i="5" s="1"/>
  <c r="L103" i="3"/>
  <c r="F94" i="5" s="1"/>
  <c r="L51" i="3"/>
  <c r="F42" i="5" s="1"/>
  <c r="L59" i="3"/>
  <c r="F50" i="5" s="1"/>
  <c r="L67" i="3"/>
  <c r="F58" i="5" s="1"/>
  <c r="L75" i="3"/>
  <c r="F66" i="5" s="1"/>
  <c r="L23" i="3"/>
  <c r="F14" i="5" s="1"/>
  <c r="L27" i="3"/>
  <c r="F18" i="5" s="1"/>
  <c r="L35" i="3"/>
  <c r="F26" i="5" s="1"/>
  <c r="L43" i="3"/>
  <c r="F34" i="5" s="1"/>
  <c r="I46" i="3"/>
  <c r="D37" i="5" s="1"/>
  <c r="I38" i="3"/>
  <c r="D29" i="5" s="1"/>
  <c r="I30" i="3"/>
  <c r="D21" i="5" s="1"/>
  <c r="I22" i="3"/>
  <c r="D13" i="5" s="1"/>
  <c r="I73" i="3"/>
  <c r="D64" i="5" s="1"/>
  <c r="I65" i="3"/>
  <c r="D56" i="5" s="1"/>
  <c r="I57" i="3"/>
  <c r="D48" i="5" s="1"/>
  <c r="I49" i="3"/>
  <c r="D40" i="5" s="1"/>
  <c r="I92" i="3"/>
  <c r="D83" i="5" s="1"/>
  <c r="I84" i="3"/>
  <c r="D75" i="5" s="1"/>
  <c r="I105" i="3"/>
  <c r="D96" i="5" s="1"/>
  <c r="I107" i="3"/>
  <c r="D98" i="5" s="1"/>
  <c r="C137" i="3"/>
  <c r="C228" i="3"/>
  <c r="C291" i="3"/>
  <c r="I133" i="3"/>
  <c r="D124" i="5" s="1"/>
  <c r="I125" i="3"/>
  <c r="D116" i="5" s="1"/>
  <c r="I117" i="3"/>
  <c r="D108" i="5" s="1"/>
  <c r="I137" i="3"/>
  <c r="D128" i="5" s="1"/>
  <c r="I162" i="3"/>
  <c r="D153" i="5" s="1"/>
  <c r="I154" i="3"/>
  <c r="D145" i="5" s="1"/>
  <c r="I146" i="3"/>
  <c r="D137" i="5" s="1"/>
  <c r="I169" i="3"/>
  <c r="D160" i="5" s="1"/>
  <c r="I190" i="3"/>
  <c r="D181" i="5" s="1"/>
  <c r="I182" i="3"/>
  <c r="D173" i="5" s="1"/>
  <c r="I172" i="3"/>
  <c r="D163" i="5" s="1"/>
  <c r="I217" i="3"/>
  <c r="D208" i="5" s="1"/>
  <c r="I42" i="3"/>
  <c r="D33" i="5" s="1"/>
  <c r="I34" i="3"/>
  <c r="D25" i="5" s="1"/>
  <c r="I26" i="3"/>
  <c r="D17" i="5" s="1"/>
  <c r="I18" i="3"/>
  <c r="D9" i="5" s="1"/>
  <c r="I69" i="3"/>
  <c r="D60" i="5" s="1"/>
  <c r="I61" i="3"/>
  <c r="D52" i="5" s="1"/>
  <c r="I53" i="3"/>
  <c r="D44" i="5" s="1"/>
  <c r="I96" i="3"/>
  <c r="D87" i="5" s="1"/>
  <c r="I88" i="3"/>
  <c r="D79" i="5" s="1"/>
  <c r="I80" i="3"/>
  <c r="D71" i="5" s="1"/>
  <c r="I101" i="3"/>
  <c r="D92" i="5" s="1"/>
  <c r="C77" i="3"/>
  <c r="C169" i="3"/>
  <c r="C260" i="3"/>
  <c r="C350" i="3"/>
  <c r="I129" i="3"/>
  <c r="D120" i="5" s="1"/>
  <c r="I121" i="3"/>
  <c r="D112" i="5" s="1"/>
  <c r="I113" i="3"/>
  <c r="D104" i="5" s="1"/>
  <c r="I166" i="3"/>
  <c r="D157" i="5" s="1"/>
  <c r="I158" i="3"/>
  <c r="D149" i="5" s="1"/>
  <c r="I150" i="3"/>
  <c r="D141" i="5" s="1"/>
  <c r="I142" i="3"/>
  <c r="D133" i="5" s="1"/>
  <c r="I194" i="3"/>
  <c r="D185" i="5" s="1"/>
  <c r="I186" i="3"/>
  <c r="D177" i="5" s="1"/>
  <c r="I178" i="3"/>
  <c r="D169" i="5" s="1"/>
  <c r="I225" i="3"/>
  <c r="D216" i="5" s="1"/>
  <c r="I17" i="3"/>
  <c r="D8" i="5" s="1"/>
  <c r="I40" i="3"/>
  <c r="D31" i="5" s="1"/>
  <c r="I32" i="3"/>
  <c r="D23" i="5" s="1"/>
  <c r="I24" i="3"/>
  <c r="D15" i="5" s="1"/>
  <c r="I75" i="3"/>
  <c r="D66" i="5" s="1"/>
  <c r="I67" i="3"/>
  <c r="D58" i="5" s="1"/>
  <c r="I59" i="3"/>
  <c r="D50" i="5" s="1"/>
  <c r="I51" i="3"/>
  <c r="D42" i="5" s="1"/>
  <c r="I94" i="3"/>
  <c r="D85" i="5" s="1"/>
  <c r="I86" i="3"/>
  <c r="D77" i="5" s="1"/>
  <c r="I78" i="3"/>
  <c r="D69" i="5" s="1"/>
  <c r="I99" i="3"/>
  <c r="D90" i="5" s="1"/>
  <c r="C108" i="3"/>
  <c r="C198" i="3"/>
  <c r="C289" i="3"/>
  <c r="I135" i="3"/>
  <c r="D126" i="5" s="1"/>
  <c r="I127" i="3"/>
  <c r="D118" i="5" s="1"/>
  <c r="I119" i="3"/>
  <c r="D110" i="5" s="1"/>
  <c r="I111" i="3"/>
  <c r="D102" i="5" s="1"/>
  <c r="I164" i="3"/>
  <c r="D155" i="5" s="1"/>
  <c r="I156" i="3"/>
  <c r="D147" i="5" s="1"/>
  <c r="I148" i="3"/>
  <c r="D139" i="5" s="1"/>
  <c r="I140" i="3"/>
  <c r="D131" i="5" s="1"/>
  <c r="I192" i="3"/>
  <c r="D183" i="5" s="1"/>
  <c r="I184" i="3"/>
  <c r="D175" i="5" s="1"/>
  <c r="I176" i="3"/>
  <c r="D167" i="5" s="1"/>
  <c r="K356" i="3"/>
  <c r="E347" i="5" s="1"/>
  <c r="K360" i="3"/>
  <c r="E351" i="5" s="1"/>
  <c r="K364" i="3"/>
  <c r="E355" i="5" s="1"/>
  <c r="K368" i="3"/>
  <c r="E359" i="5" s="1"/>
  <c r="K372" i="3"/>
  <c r="E363" i="5" s="1"/>
  <c r="K376" i="3"/>
  <c r="E367" i="5" s="1"/>
  <c r="K380" i="3"/>
  <c r="E371" i="5" s="1"/>
  <c r="K323" i="3"/>
  <c r="E314" i="5" s="1"/>
  <c r="K327" i="3"/>
  <c r="E318" i="5" s="1"/>
  <c r="K331" i="3"/>
  <c r="E322" i="5" s="1"/>
  <c r="K335" i="3"/>
  <c r="E326" i="5" s="1"/>
  <c r="K339" i="3"/>
  <c r="E330" i="5" s="1"/>
  <c r="K343" i="3"/>
  <c r="E334" i="5" s="1"/>
  <c r="K347" i="3"/>
  <c r="E338" i="5" s="1"/>
  <c r="K322" i="3"/>
  <c r="E313" i="5" s="1"/>
  <c r="K294" i="3"/>
  <c r="E285" i="5" s="1"/>
  <c r="K298" i="3"/>
  <c r="E289" i="5" s="1"/>
  <c r="K302" i="3"/>
  <c r="E293" i="5" s="1"/>
  <c r="K306" i="3"/>
  <c r="E297" i="5" s="1"/>
  <c r="K310" i="3"/>
  <c r="E301" i="5" s="1"/>
  <c r="K314" i="3"/>
  <c r="E305" i="5" s="1"/>
  <c r="K318" i="3"/>
  <c r="E309" i="5" s="1"/>
  <c r="K290" i="3"/>
  <c r="E281" i="5" s="1"/>
  <c r="K265" i="3"/>
  <c r="E256" i="5" s="1"/>
  <c r="K269" i="3"/>
  <c r="E260" i="5" s="1"/>
  <c r="K273" i="3"/>
  <c r="E264" i="5" s="1"/>
  <c r="K277" i="3"/>
  <c r="E268" i="5" s="1"/>
  <c r="K281" i="3"/>
  <c r="E272" i="5" s="1"/>
  <c r="K285" i="3"/>
  <c r="E276" i="5" s="1"/>
  <c r="K289" i="3"/>
  <c r="E280" i="5" s="1"/>
  <c r="K232" i="3"/>
  <c r="E223" i="5" s="1"/>
  <c r="K236" i="3"/>
  <c r="E227" i="5" s="1"/>
  <c r="K240" i="3"/>
  <c r="E231" i="5" s="1"/>
  <c r="K244" i="3"/>
  <c r="E235" i="5" s="1"/>
  <c r="K248" i="3"/>
  <c r="E239" i="5" s="1"/>
  <c r="K252" i="3"/>
  <c r="E243" i="5" s="1"/>
  <c r="K256" i="3"/>
  <c r="E247" i="5" s="1"/>
  <c r="K230" i="3"/>
  <c r="E221" i="5" s="1"/>
  <c r="K203" i="3"/>
  <c r="E194" i="5" s="1"/>
  <c r="K207" i="3"/>
  <c r="E198" i="5" s="1"/>
  <c r="K211" i="3"/>
  <c r="E202" i="5" s="1"/>
  <c r="K215" i="3"/>
  <c r="E206" i="5" s="1"/>
  <c r="K219" i="3"/>
  <c r="E210" i="5" s="1"/>
  <c r="K223" i="3"/>
  <c r="E214" i="5" s="1"/>
  <c r="K227" i="3"/>
  <c r="E218" i="5" s="1"/>
  <c r="K198" i="3"/>
  <c r="E189" i="5" s="1"/>
  <c r="K173" i="3"/>
  <c r="E164" i="5" s="1"/>
  <c r="K177" i="3"/>
  <c r="E168" i="5" s="1"/>
  <c r="K181" i="3"/>
  <c r="E172" i="5" s="1"/>
  <c r="K185" i="3"/>
  <c r="E176" i="5" s="1"/>
  <c r="K189" i="3"/>
  <c r="E180" i="5" s="1"/>
  <c r="K193" i="3"/>
  <c r="E184" i="5" s="1"/>
  <c r="K197" i="3"/>
  <c r="E188" i="5" s="1"/>
  <c r="K140" i="3"/>
  <c r="E131" i="5" s="1"/>
  <c r="K144" i="3"/>
  <c r="E135" i="5" s="1"/>
  <c r="K148" i="3"/>
  <c r="E139" i="5" s="1"/>
  <c r="K152" i="3"/>
  <c r="E143" i="5" s="1"/>
  <c r="K156" i="3"/>
  <c r="E147" i="5" s="1"/>
  <c r="K160" i="3"/>
  <c r="E151" i="5" s="1"/>
  <c r="K164" i="3"/>
  <c r="E155" i="5" s="1"/>
  <c r="K138" i="3"/>
  <c r="E129" i="5" s="1"/>
  <c r="K111" i="3"/>
  <c r="E102" i="5" s="1"/>
  <c r="K115" i="3"/>
  <c r="E106" i="5" s="1"/>
  <c r="K119" i="3"/>
  <c r="E110" i="5" s="1"/>
  <c r="K123" i="3"/>
  <c r="E114" i="5" s="1"/>
  <c r="K127" i="3"/>
  <c r="E118" i="5" s="1"/>
  <c r="K131" i="3"/>
  <c r="E122" i="5" s="1"/>
  <c r="K135" i="3"/>
  <c r="E126" i="5" s="1"/>
  <c r="K78" i="3"/>
  <c r="E69" i="5" s="1"/>
  <c r="K82" i="3"/>
  <c r="E73" i="5" s="1"/>
  <c r="K86" i="3"/>
  <c r="E77" i="5" s="1"/>
  <c r="K90" i="3"/>
  <c r="E81" i="5" s="1"/>
  <c r="K94" i="3"/>
  <c r="E85" i="5" s="1"/>
  <c r="K98" i="3"/>
  <c r="E89" i="5" s="1"/>
  <c r="K102" i="3"/>
  <c r="E93" i="5" s="1"/>
  <c r="K106" i="3"/>
  <c r="E97" i="5" s="1"/>
  <c r="K50" i="3"/>
  <c r="E41" i="5" s="1"/>
  <c r="K54" i="3"/>
  <c r="E45" i="5" s="1"/>
  <c r="K58" i="3"/>
  <c r="E49" i="5" s="1"/>
  <c r="K62" i="3"/>
  <c r="E53" i="5" s="1"/>
  <c r="K66" i="3"/>
  <c r="E57" i="5" s="1"/>
  <c r="K70" i="3"/>
  <c r="E61" i="5" s="1"/>
  <c r="K74" i="3"/>
  <c r="E65" i="5" s="1"/>
  <c r="K19" i="3"/>
  <c r="E10" i="5" s="1"/>
  <c r="K353" i="3"/>
  <c r="E344" i="5" s="1"/>
  <c r="K357" i="3"/>
  <c r="E348" i="5" s="1"/>
  <c r="K361" i="3"/>
  <c r="E352" i="5" s="1"/>
  <c r="K365" i="3"/>
  <c r="E356" i="5" s="1"/>
  <c r="K369" i="3"/>
  <c r="E360" i="5" s="1"/>
  <c r="K373" i="3"/>
  <c r="E364" i="5" s="1"/>
  <c r="K377" i="3"/>
  <c r="E368" i="5" s="1"/>
  <c r="K381" i="3"/>
  <c r="E372" i="5" s="1"/>
  <c r="K324" i="3"/>
  <c r="E315" i="5" s="1"/>
  <c r="K328" i="3"/>
  <c r="E319" i="5" s="1"/>
  <c r="K332" i="3"/>
  <c r="E323" i="5" s="1"/>
  <c r="K336" i="3"/>
  <c r="E327" i="5" s="1"/>
  <c r="K340" i="3"/>
  <c r="E331" i="5" s="1"/>
  <c r="K344" i="3"/>
  <c r="E335" i="5" s="1"/>
  <c r="K348" i="3"/>
  <c r="E339" i="5" s="1"/>
  <c r="K321" i="3"/>
  <c r="E312" i="5" s="1"/>
  <c r="K295" i="3"/>
  <c r="E286" i="5" s="1"/>
  <c r="K299" i="3"/>
  <c r="E290" i="5" s="1"/>
  <c r="K303" i="3"/>
  <c r="E294" i="5" s="1"/>
  <c r="K307" i="3"/>
  <c r="E298" i="5" s="1"/>
  <c r="K311" i="3"/>
  <c r="E302" i="5" s="1"/>
  <c r="K315" i="3"/>
  <c r="E306" i="5" s="1"/>
  <c r="K319" i="3"/>
  <c r="E310" i="5" s="1"/>
  <c r="K262" i="3"/>
  <c r="E253" i="5" s="1"/>
  <c r="K266" i="3"/>
  <c r="E257" i="5" s="1"/>
  <c r="K270" i="3"/>
  <c r="E261" i="5" s="1"/>
  <c r="K274" i="3"/>
  <c r="E265" i="5" s="1"/>
  <c r="K278" i="3"/>
  <c r="E269" i="5" s="1"/>
  <c r="K282" i="3"/>
  <c r="E273" i="5" s="1"/>
  <c r="K286" i="3"/>
  <c r="E277" i="5" s="1"/>
  <c r="K261" i="3"/>
  <c r="E252" i="5" s="1"/>
  <c r="K233" i="3"/>
  <c r="E224" i="5" s="1"/>
  <c r="K237" i="3"/>
  <c r="E228" i="5" s="1"/>
  <c r="K241" i="3"/>
  <c r="E232" i="5" s="1"/>
  <c r="K245" i="3"/>
  <c r="E236" i="5" s="1"/>
  <c r="K249" i="3"/>
  <c r="E240" i="5" s="1"/>
  <c r="K253" i="3"/>
  <c r="E244" i="5" s="1"/>
  <c r="K257" i="3"/>
  <c r="E248" i="5" s="1"/>
  <c r="K229" i="3"/>
  <c r="E220" i="5" s="1"/>
  <c r="K204" i="3"/>
  <c r="E195" i="5" s="1"/>
  <c r="K208" i="3"/>
  <c r="E199" i="5" s="1"/>
  <c r="K212" i="3"/>
  <c r="E203" i="5" s="1"/>
  <c r="K216" i="3"/>
  <c r="E207" i="5" s="1"/>
  <c r="K220" i="3"/>
  <c r="E211" i="5" s="1"/>
  <c r="K224" i="3"/>
  <c r="E215" i="5" s="1"/>
  <c r="K228" i="3"/>
  <c r="E219" i="5" s="1"/>
  <c r="K170" i="3"/>
  <c r="E161" i="5" s="1"/>
  <c r="K174" i="3"/>
  <c r="E165" i="5" s="1"/>
  <c r="K178" i="3"/>
  <c r="E169" i="5" s="1"/>
  <c r="K182" i="3"/>
  <c r="E173" i="5" s="1"/>
  <c r="K186" i="3"/>
  <c r="E177" i="5" s="1"/>
  <c r="K190" i="3"/>
  <c r="E181" i="5" s="1"/>
  <c r="K194" i="3"/>
  <c r="E185" i="5" s="1"/>
  <c r="K169" i="3"/>
  <c r="E160" i="5" s="1"/>
  <c r="K141" i="3"/>
  <c r="E132" i="5" s="1"/>
  <c r="K145" i="3"/>
  <c r="E136" i="5" s="1"/>
  <c r="K149" i="3"/>
  <c r="E140" i="5" s="1"/>
  <c r="K153" i="3"/>
  <c r="E144" i="5" s="1"/>
  <c r="K157" i="3"/>
  <c r="E148" i="5" s="1"/>
  <c r="K161" i="3"/>
  <c r="E152" i="5" s="1"/>
  <c r="K165" i="3"/>
  <c r="E156" i="5" s="1"/>
  <c r="K137" i="3"/>
  <c r="E128" i="5" s="1"/>
  <c r="K112" i="3"/>
  <c r="E103" i="5" s="1"/>
  <c r="K116" i="3"/>
  <c r="E107" i="5" s="1"/>
  <c r="K120" i="3"/>
  <c r="E111" i="5" s="1"/>
  <c r="K124" i="3"/>
  <c r="E115" i="5" s="1"/>
  <c r="K128" i="3"/>
  <c r="E119" i="5" s="1"/>
  <c r="K132" i="3"/>
  <c r="E123" i="5" s="1"/>
  <c r="K136" i="3"/>
  <c r="E127" i="5" s="1"/>
  <c r="K79" i="3"/>
  <c r="E70" i="5" s="1"/>
  <c r="K83" i="3"/>
  <c r="E74" i="5" s="1"/>
  <c r="K87" i="3"/>
  <c r="E78" i="5" s="1"/>
  <c r="K91" i="3"/>
  <c r="E82" i="5" s="1"/>
  <c r="K95" i="3"/>
  <c r="E86" i="5" s="1"/>
  <c r="K99" i="3"/>
  <c r="E90" i="5" s="1"/>
  <c r="K103" i="3"/>
  <c r="E94" i="5" s="1"/>
  <c r="K77" i="3"/>
  <c r="E68" i="5" s="1"/>
  <c r="K51" i="3"/>
  <c r="E42" i="5" s="1"/>
  <c r="K55" i="3"/>
  <c r="E46" i="5" s="1"/>
  <c r="K59" i="3"/>
  <c r="E50" i="5" s="1"/>
  <c r="K63" i="3"/>
  <c r="E54" i="5" s="1"/>
  <c r="K67" i="3"/>
  <c r="E58" i="5" s="1"/>
  <c r="K71" i="3"/>
  <c r="E62" i="5" s="1"/>
  <c r="K75" i="3"/>
  <c r="E66" i="5" s="1"/>
  <c r="K20" i="3"/>
  <c r="E11" i="5" s="1"/>
  <c r="K354" i="3"/>
  <c r="E345" i="5" s="1"/>
  <c r="K358" i="3"/>
  <c r="E349" i="5" s="1"/>
  <c r="K362" i="3"/>
  <c r="E353" i="5" s="1"/>
  <c r="K366" i="3"/>
  <c r="E357" i="5" s="1"/>
  <c r="K370" i="3"/>
  <c r="E361" i="5" s="1"/>
  <c r="K374" i="3"/>
  <c r="E365" i="5" s="1"/>
  <c r="K378" i="3"/>
  <c r="E369" i="5" s="1"/>
  <c r="K352" i="3"/>
  <c r="E343" i="5" s="1"/>
  <c r="K325" i="3"/>
  <c r="E316" i="5" s="1"/>
  <c r="K355" i="3"/>
  <c r="E346" i="5" s="1"/>
  <c r="K359" i="3"/>
  <c r="E350" i="5" s="1"/>
  <c r="K363" i="3"/>
  <c r="E354" i="5" s="1"/>
  <c r="K367" i="3"/>
  <c r="E358" i="5" s="1"/>
  <c r="K371" i="3"/>
  <c r="E362" i="5" s="1"/>
  <c r="K375" i="3"/>
  <c r="E366" i="5" s="1"/>
  <c r="K379" i="3"/>
  <c r="E370" i="5" s="1"/>
  <c r="K351" i="3"/>
  <c r="E342" i="5" s="1"/>
  <c r="K326" i="3"/>
  <c r="E317" i="5" s="1"/>
  <c r="K330" i="3"/>
  <c r="E321" i="5" s="1"/>
  <c r="K334" i="3"/>
  <c r="E325" i="5" s="1"/>
  <c r="K338" i="3"/>
  <c r="E329" i="5" s="1"/>
  <c r="K342" i="3"/>
  <c r="E333" i="5" s="1"/>
  <c r="K346" i="3"/>
  <c r="E337" i="5" s="1"/>
  <c r="K350" i="3"/>
  <c r="E341" i="5" s="1"/>
  <c r="K293" i="3"/>
  <c r="E284" i="5" s="1"/>
  <c r="K297" i="3"/>
  <c r="E288" i="5" s="1"/>
  <c r="K301" i="3"/>
  <c r="E292" i="5" s="1"/>
  <c r="K305" i="3"/>
  <c r="E296" i="5" s="1"/>
  <c r="K309" i="3"/>
  <c r="E300" i="5" s="1"/>
  <c r="K313" i="3"/>
  <c r="E304" i="5" s="1"/>
  <c r="K317" i="3"/>
  <c r="E308" i="5" s="1"/>
  <c r="K291" i="3"/>
  <c r="E282" i="5" s="1"/>
  <c r="K264" i="3"/>
  <c r="E255" i="5" s="1"/>
  <c r="K268" i="3"/>
  <c r="E259" i="5" s="1"/>
  <c r="K272" i="3"/>
  <c r="E263" i="5" s="1"/>
  <c r="K276" i="3"/>
  <c r="E267" i="5" s="1"/>
  <c r="K280" i="3"/>
  <c r="E271" i="5" s="1"/>
  <c r="K284" i="3"/>
  <c r="E275" i="5" s="1"/>
  <c r="K288" i="3"/>
  <c r="E279" i="5" s="1"/>
  <c r="K231" i="3"/>
  <c r="E222" i="5" s="1"/>
  <c r="K235" i="3"/>
  <c r="E226" i="5" s="1"/>
  <c r="K239" i="3"/>
  <c r="E230" i="5" s="1"/>
  <c r="K243" i="3"/>
  <c r="E234" i="5" s="1"/>
  <c r="K247" i="3"/>
  <c r="E238" i="5" s="1"/>
  <c r="K251" i="3"/>
  <c r="E242" i="5" s="1"/>
  <c r="K255" i="3"/>
  <c r="E246" i="5" s="1"/>
  <c r="K259" i="3"/>
  <c r="E250" i="5" s="1"/>
  <c r="K202" i="3"/>
  <c r="E193" i="5" s="1"/>
  <c r="K206" i="3"/>
  <c r="E197" i="5" s="1"/>
  <c r="K210" i="3"/>
  <c r="E201" i="5" s="1"/>
  <c r="K214" i="3"/>
  <c r="E205" i="5" s="1"/>
  <c r="K218" i="3"/>
  <c r="E209" i="5" s="1"/>
  <c r="K222" i="3"/>
  <c r="E213" i="5" s="1"/>
  <c r="K226" i="3"/>
  <c r="E217" i="5" s="1"/>
  <c r="K199" i="3"/>
  <c r="E190" i="5" s="1"/>
  <c r="K172" i="3"/>
  <c r="E163" i="5" s="1"/>
  <c r="K176" i="3"/>
  <c r="E167" i="5" s="1"/>
  <c r="K180" i="3"/>
  <c r="E171" i="5" s="1"/>
  <c r="K184" i="3"/>
  <c r="E175" i="5" s="1"/>
  <c r="K188" i="3"/>
  <c r="E179" i="5" s="1"/>
  <c r="K192" i="3"/>
  <c r="E183" i="5" s="1"/>
  <c r="K196" i="3"/>
  <c r="E187" i="5" s="1"/>
  <c r="K139" i="3"/>
  <c r="E130" i="5" s="1"/>
  <c r="K143" i="3"/>
  <c r="E134" i="5" s="1"/>
  <c r="K147" i="3"/>
  <c r="E138" i="5" s="1"/>
  <c r="K151" i="3"/>
  <c r="E142" i="5" s="1"/>
  <c r="K155" i="3"/>
  <c r="E146" i="5" s="1"/>
  <c r="K159" i="3"/>
  <c r="E150" i="5" s="1"/>
  <c r="K163" i="3"/>
  <c r="E154" i="5" s="1"/>
  <c r="K167" i="3"/>
  <c r="E158" i="5" s="1"/>
  <c r="K110" i="3"/>
  <c r="E101" i="5" s="1"/>
  <c r="K114" i="3"/>
  <c r="E105" i="5" s="1"/>
  <c r="K118" i="3"/>
  <c r="E109" i="5" s="1"/>
  <c r="K122" i="3"/>
  <c r="E113" i="5" s="1"/>
  <c r="K126" i="3"/>
  <c r="E117" i="5" s="1"/>
  <c r="K130" i="3"/>
  <c r="E121" i="5" s="1"/>
  <c r="K134" i="3"/>
  <c r="E125" i="5" s="1"/>
  <c r="K107" i="3"/>
  <c r="E98" i="5" s="1"/>
  <c r="K81" i="3"/>
  <c r="E72" i="5" s="1"/>
  <c r="K85" i="3"/>
  <c r="E76" i="5" s="1"/>
  <c r="K89" i="3"/>
  <c r="E80" i="5" s="1"/>
  <c r="K93" i="3"/>
  <c r="E84" i="5" s="1"/>
  <c r="K97" i="3"/>
  <c r="E88" i="5" s="1"/>
  <c r="K101" i="3"/>
  <c r="E92" i="5" s="1"/>
  <c r="K105" i="3"/>
  <c r="E96" i="5" s="1"/>
  <c r="K49" i="3"/>
  <c r="E40" i="5" s="1"/>
  <c r="K53" i="3"/>
  <c r="E44" i="5" s="1"/>
  <c r="K57" i="3"/>
  <c r="E48" i="5" s="1"/>
  <c r="K61" i="3"/>
  <c r="E52" i="5" s="1"/>
  <c r="K65" i="3"/>
  <c r="E56" i="5" s="1"/>
  <c r="K69" i="3"/>
  <c r="E60" i="5" s="1"/>
  <c r="K73" i="3"/>
  <c r="E64" i="5" s="1"/>
  <c r="K18" i="3"/>
  <c r="E9" i="5" s="1"/>
  <c r="K22" i="3"/>
  <c r="E13" i="5" s="1"/>
  <c r="K333" i="3"/>
  <c r="E324" i="5" s="1"/>
  <c r="K349" i="3"/>
  <c r="E340" i="5" s="1"/>
  <c r="K304" i="3"/>
  <c r="E295" i="5" s="1"/>
  <c r="K320" i="3"/>
  <c r="E311" i="5" s="1"/>
  <c r="K275" i="3"/>
  <c r="E266" i="5" s="1"/>
  <c r="K260" i="3"/>
  <c r="E251" i="5" s="1"/>
  <c r="K246" i="3"/>
  <c r="E237" i="5" s="1"/>
  <c r="K201" i="3"/>
  <c r="E192" i="5" s="1"/>
  <c r="K217" i="3"/>
  <c r="E208" i="5" s="1"/>
  <c r="K171" i="3"/>
  <c r="E162" i="5" s="1"/>
  <c r="K187" i="3"/>
  <c r="E178" i="5" s="1"/>
  <c r="K142" i="3"/>
  <c r="E133" i="5" s="1"/>
  <c r="K158" i="3"/>
  <c r="E149" i="5" s="1"/>
  <c r="K113" i="3"/>
  <c r="E104" i="5" s="1"/>
  <c r="K129" i="3"/>
  <c r="E120" i="5" s="1"/>
  <c r="K84" i="3"/>
  <c r="E75" i="5" s="1"/>
  <c r="K100" i="3"/>
  <c r="E91" i="5" s="1"/>
  <c r="K56" i="3"/>
  <c r="E47" i="5" s="1"/>
  <c r="K72" i="3"/>
  <c r="E63" i="5" s="1"/>
  <c r="K24" i="3"/>
  <c r="E15" i="5" s="1"/>
  <c r="K28" i="3"/>
  <c r="E19" i="5" s="1"/>
  <c r="K32" i="3"/>
  <c r="E23" i="5" s="1"/>
  <c r="K36" i="3"/>
  <c r="E27" i="5" s="1"/>
  <c r="K40" i="3"/>
  <c r="E31" i="5" s="1"/>
  <c r="K44" i="3"/>
  <c r="E35" i="5" s="1"/>
  <c r="K17" i="3"/>
  <c r="E8" i="5" s="1"/>
  <c r="J353" i="3"/>
  <c r="C344" i="5" s="1"/>
  <c r="J357" i="3"/>
  <c r="C348" i="5" s="1"/>
  <c r="J361" i="3"/>
  <c r="C352" i="5" s="1"/>
  <c r="J365" i="3"/>
  <c r="C356" i="5" s="1"/>
  <c r="J369" i="3"/>
  <c r="C360" i="5" s="1"/>
  <c r="J373" i="3"/>
  <c r="C364" i="5" s="1"/>
  <c r="J377" i="3"/>
  <c r="C368" i="5" s="1"/>
  <c r="J381" i="3"/>
  <c r="C372" i="5" s="1"/>
  <c r="J324" i="3"/>
  <c r="C315" i="5" s="1"/>
  <c r="J328" i="3"/>
  <c r="C319" i="5" s="1"/>
  <c r="J332" i="3"/>
  <c r="C323" i="5" s="1"/>
  <c r="J336" i="3"/>
  <c r="C327" i="5" s="1"/>
  <c r="J340" i="3"/>
  <c r="C331" i="5" s="1"/>
  <c r="J344" i="3"/>
  <c r="C335" i="5" s="1"/>
  <c r="J348" i="3"/>
  <c r="C339" i="5" s="1"/>
  <c r="J321" i="3"/>
  <c r="C312" i="5" s="1"/>
  <c r="J296" i="3"/>
  <c r="C287" i="5" s="1"/>
  <c r="J300" i="3"/>
  <c r="C291" i="5" s="1"/>
  <c r="J304" i="3"/>
  <c r="C295" i="5" s="1"/>
  <c r="J308" i="3"/>
  <c r="C299" i="5" s="1"/>
  <c r="J312" i="3"/>
  <c r="C303" i="5" s="1"/>
  <c r="J316" i="3"/>
  <c r="C307" i="5" s="1"/>
  <c r="J320" i="3"/>
  <c r="C311" i="5" s="1"/>
  <c r="J262" i="3"/>
  <c r="C253" i="5" s="1"/>
  <c r="J266" i="3"/>
  <c r="C257" i="5" s="1"/>
  <c r="J270" i="3"/>
  <c r="C261" i="5" s="1"/>
  <c r="J274" i="3"/>
  <c r="C265" i="5" s="1"/>
  <c r="J278" i="3"/>
  <c r="C269" i="5" s="1"/>
  <c r="J282" i="3"/>
  <c r="C273" i="5" s="1"/>
  <c r="J286" i="3"/>
  <c r="C277" i="5" s="1"/>
  <c r="J261" i="3"/>
  <c r="C252" i="5" s="1"/>
  <c r="J233" i="3"/>
  <c r="C224" i="5" s="1"/>
  <c r="J237" i="3"/>
  <c r="C228" i="5" s="1"/>
  <c r="J241" i="3"/>
  <c r="C232" i="5" s="1"/>
  <c r="J245" i="3"/>
  <c r="C236" i="5" s="1"/>
  <c r="J249" i="3"/>
  <c r="C240" i="5" s="1"/>
  <c r="J253" i="3"/>
  <c r="C244" i="5" s="1"/>
  <c r="J257" i="3"/>
  <c r="C248" i="5" s="1"/>
  <c r="J229" i="3"/>
  <c r="C220" i="5" s="1"/>
  <c r="J203" i="3"/>
  <c r="C194" i="5" s="1"/>
  <c r="J207" i="3"/>
  <c r="C198" i="5" s="1"/>
  <c r="J211" i="3"/>
  <c r="C202" i="5" s="1"/>
  <c r="J215" i="3"/>
  <c r="C206" i="5" s="1"/>
  <c r="J219" i="3"/>
  <c r="C210" i="5" s="1"/>
  <c r="J223" i="3"/>
  <c r="C214" i="5" s="1"/>
  <c r="J227" i="3"/>
  <c r="C218" i="5" s="1"/>
  <c r="J170" i="3"/>
  <c r="C161" i="5" s="1"/>
  <c r="J174" i="3"/>
  <c r="C165" i="5" s="1"/>
  <c r="J178" i="3"/>
  <c r="C169" i="5" s="1"/>
  <c r="J182" i="3"/>
  <c r="C173" i="5" s="1"/>
  <c r="J186" i="3"/>
  <c r="C177" i="5" s="1"/>
  <c r="J190" i="3"/>
  <c r="C181" i="5" s="1"/>
  <c r="J194" i="3"/>
  <c r="C185" i="5" s="1"/>
  <c r="J169" i="3"/>
  <c r="C160" i="5" s="1"/>
  <c r="J141" i="3"/>
  <c r="C132" i="5" s="1"/>
  <c r="J145" i="3"/>
  <c r="C136" i="5" s="1"/>
  <c r="J149" i="3"/>
  <c r="C140" i="5" s="1"/>
  <c r="J153" i="3"/>
  <c r="C144" i="5" s="1"/>
  <c r="J157" i="3"/>
  <c r="C148" i="5" s="1"/>
  <c r="K341" i="3"/>
  <c r="E332" i="5" s="1"/>
  <c r="K296" i="3"/>
  <c r="E287" i="5" s="1"/>
  <c r="K312" i="3"/>
  <c r="E303" i="5" s="1"/>
  <c r="K267" i="3"/>
  <c r="E258" i="5" s="1"/>
  <c r="K283" i="3"/>
  <c r="E274" i="5" s="1"/>
  <c r="K238" i="3"/>
  <c r="E229" i="5" s="1"/>
  <c r="K254" i="3"/>
  <c r="E245" i="5" s="1"/>
  <c r="K209" i="3"/>
  <c r="E200" i="5" s="1"/>
  <c r="K225" i="3"/>
  <c r="E216" i="5" s="1"/>
  <c r="K179" i="3"/>
  <c r="E170" i="5" s="1"/>
  <c r="K195" i="3"/>
  <c r="E186" i="5" s="1"/>
  <c r="K150" i="3"/>
  <c r="E141" i="5" s="1"/>
  <c r="K166" i="3"/>
  <c r="E157" i="5" s="1"/>
  <c r="K121" i="3"/>
  <c r="E112" i="5" s="1"/>
  <c r="K108" i="3"/>
  <c r="E99" i="5" s="1"/>
  <c r="K92" i="3"/>
  <c r="E83" i="5" s="1"/>
  <c r="K76" i="3"/>
  <c r="E67" i="5" s="1"/>
  <c r="K64" i="3"/>
  <c r="E55" i="5" s="1"/>
  <c r="K21" i="3"/>
  <c r="E12" i="5" s="1"/>
  <c r="K26" i="3"/>
  <c r="E17" i="5" s="1"/>
  <c r="K30" i="3"/>
  <c r="E21" i="5" s="1"/>
  <c r="K34" i="3"/>
  <c r="E25" i="5" s="1"/>
  <c r="K38" i="3"/>
  <c r="E29" i="5" s="1"/>
  <c r="K42" i="3"/>
  <c r="E33" i="5" s="1"/>
  <c r="K46" i="3"/>
  <c r="E37" i="5" s="1"/>
  <c r="J355" i="3"/>
  <c r="C346" i="5" s="1"/>
  <c r="J359" i="3"/>
  <c r="C350" i="5" s="1"/>
  <c r="J363" i="3"/>
  <c r="C354" i="5" s="1"/>
  <c r="J367" i="3"/>
  <c r="C358" i="5" s="1"/>
  <c r="J371" i="3"/>
  <c r="C362" i="5" s="1"/>
  <c r="J375" i="3"/>
  <c r="C366" i="5" s="1"/>
  <c r="J379" i="3"/>
  <c r="C370" i="5" s="1"/>
  <c r="J351" i="3"/>
  <c r="C342" i="5" s="1"/>
  <c r="J326" i="3"/>
  <c r="C317" i="5" s="1"/>
  <c r="J330" i="3"/>
  <c r="C321" i="5" s="1"/>
  <c r="J334" i="3"/>
  <c r="C325" i="5" s="1"/>
  <c r="J338" i="3"/>
  <c r="C329" i="5" s="1"/>
  <c r="J342" i="3"/>
  <c r="C333" i="5" s="1"/>
  <c r="J346" i="3"/>
  <c r="C337" i="5" s="1"/>
  <c r="J350" i="3"/>
  <c r="C341" i="5" s="1"/>
  <c r="J294" i="3"/>
  <c r="C285" i="5" s="1"/>
  <c r="J298" i="3"/>
  <c r="C289" i="5" s="1"/>
  <c r="J302" i="3"/>
  <c r="C293" i="5" s="1"/>
  <c r="J306" i="3"/>
  <c r="C297" i="5" s="1"/>
  <c r="J310" i="3"/>
  <c r="C301" i="5" s="1"/>
  <c r="J314" i="3"/>
  <c r="C305" i="5" s="1"/>
  <c r="J318" i="3"/>
  <c r="C309" i="5" s="1"/>
  <c r="J291" i="3"/>
  <c r="C282" i="5" s="1"/>
  <c r="J264" i="3"/>
  <c r="C255" i="5" s="1"/>
  <c r="J268" i="3"/>
  <c r="C259" i="5" s="1"/>
  <c r="J272" i="3"/>
  <c r="C263" i="5" s="1"/>
  <c r="J276" i="3"/>
  <c r="C267" i="5" s="1"/>
  <c r="J280" i="3"/>
  <c r="C271" i="5" s="1"/>
  <c r="J284" i="3"/>
  <c r="C275" i="5" s="1"/>
  <c r="J288" i="3"/>
  <c r="C279" i="5" s="1"/>
  <c r="J231" i="3"/>
  <c r="C222" i="5" s="1"/>
  <c r="J235" i="3"/>
  <c r="C226" i="5" s="1"/>
  <c r="J239" i="3"/>
  <c r="C230" i="5" s="1"/>
  <c r="J243" i="3"/>
  <c r="C234" i="5" s="1"/>
  <c r="J247" i="3"/>
  <c r="C238" i="5" s="1"/>
  <c r="J251" i="3"/>
  <c r="C242" i="5" s="1"/>
  <c r="J255" i="3"/>
  <c r="C246" i="5" s="1"/>
  <c r="J259" i="3"/>
  <c r="C250" i="5" s="1"/>
  <c r="J201" i="3"/>
  <c r="C192" i="5" s="1"/>
  <c r="J205" i="3"/>
  <c r="C196" i="5" s="1"/>
  <c r="J209" i="3"/>
  <c r="C200" i="5" s="1"/>
  <c r="J213" i="3"/>
  <c r="C204" i="5" s="1"/>
  <c r="J217" i="3"/>
  <c r="C208" i="5" s="1"/>
  <c r="J221" i="3"/>
  <c r="C212" i="5" s="1"/>
  <c r="J225" i="3"/>
  <c r="C216" i="5" s="1"/>
  <c r="J199" i="3"/>
  <c r="C190" i="5" s="1"/>
  <c r="J172" i="3"/>
  <c r="C163" i="5" s="1"/>
  <c r="J176" i="3"/>
  <c r="C167" i="5" s="1"/>
  <c r="J180" i="3"/>
  <c r="C171" i="5" s="1"/>
  <c r="J184" i="3"/>
  <c r="C175" i="5" s="1"/>
  <c r="J188" i="3"/>
  <c r="C179" i="5" s="1"/>
  <c r="J192" i="3"/>
  <c r="C183" i="5" s="1"/>
  <c r="J196" i="3"/>
  <c r="C187" i="5" s="1"/>
  <c r="J139" i="3"/>
  <c r="C130" i="5" s="1"/>
  <c r="J143" i="3"/>
  <c r="C134" i="5" s="1"/>
  <c r="J147" i="3"/>
  <c r="C138" i="5" s="1"/>
  <c r="J151" i="3"/>
  <c r="C142" i="5" s="1"/>
  <c r="J155" i="3"/>
  <c r="C146" i="5" s="1"/>
  <c r="J159" i="3"/>
  <c r="C150" i="5" s="1"/>
  <c r="K329" i="3"/>
  <c r="E320" i="5" s="1"/>
  <c r="K300" i="3"/>
  <c r="E291" i="5" s="1"/>
  <c r="K271" i="3"/>
  <c r="E262" i="5" s="1"/>
  <c r="K242" i="3"/>
  <c r="E233" i="5" s="1"/>
  <c r="K213" i="3"/>
  <c r="E204" i="5" s="1"/>
  <c r="K183" i="3"/>
  <c r="E174" i="5" s="1"/>
  <c r="K154" i="3"/>
  <c r="E145" i="5" s="1"/>
  <c r="K125" i="3"/>
  <c r="E116" i="5" s="1"/>
  <c r="K96" i="3"/>
  <c r="E87" i="5" s="1"/>
  <c r="K68" i="3"/>
  <c r="E59" i="5" s="1"/>
  <c r="K27" i="3"/>
  <c r="E18" i="5" s="1"/>
  <c r="K35" i="3"/>
  <c r="E26" i="5" s="1"/>
  <c r="K43" i="3"/>
  <c r="E34" i="5" s="1"/>
  <c r="J360" i="3"/>
  <c r="C351" i="5" s="1"/>
  <c r="J368" i="3"/>
  <c r="C359" i="5" s="1"/>
  <c r="J376" i="3"/>
  <c r="C367" i="5" s="1"/>
  <c r="J323" i="3"/>
  <c r="C314" i="5" s="1"/>
  <c r="J331" i="3"/>
  <c r="C322" i="5" s="1"/>
  <c r="J339" i="3"/>
  <c r="C330" i="5" s="1"/>
  <c r="J347" i="3"/>
  <c r="C338" i="5" s="1"/>
  <c r="J295" i="3"/>
  <c r="C286" i="5" s="1"/>
  <c r="J303" i="3"/>
  <c r="C294" i="5" s="1"/>
  <c r="J311" i="3"/>
  <c r="C302" i="5" s="1"/>
  <c r="J319" i="3"/>
  <c r="C310" i="5" s="1"/>
  <c r="J265" i="3"/>
  <c r="C256" i="5" s="1"/>
  <c r="J273" i="3"/>
  <c r="C264" i="5" s="1"/>
  <c r="J281" i="3"/>
  <c r="C272" i="5" s="1"/>
  <c r="J289" i="3"/>
  <c r="C280" i="5" s="1"/>
  <c r="J236" i="3"/>
  <c r="C227" i="5" s="1"/>
  <c r="J244" i="3"/>
  <c r="C235" i="5" s="1"/>
  <c r="J252" i="3"/>
  <c r="C243" i="5" s="1"/>
  <c r="J230" i="3"/>
  <c r="C221" i="5" s="1"/>
  <c r="J206" i="3"/>
  <c r="C197" i="5" s="1"/>
  <c r="J214" i="3"/>
  <c r="C205" i="5" s="1"/>
  <c r="J222" i="3"/>
  <c r="C213" i="5" s="1"/>
  <c r="J198" i="3"/>
  <c r="C189" i="5" s="1"/>
  <c r="J177" i="3"/>
  <c r="C168" i="5" s="1"/>
  <c r="J185" i="3"/>
  <c r="C176" i="5" s="1"/>
  <c r="J193" i="3"/>
  <c r="C184" i="5" s="1"/>
  <c r="J140" i="3"/>
  <c r="C131" i="5" s="1"/>
  <c r="J148" i="3"/>
  <c r="C139" i="5" s="1"/>
  <c r="J156" i="3"/>
  <c r="C147" i="5" s="1"/>
  <c r="J162" i="3"/>
  <c r="C153" i="5" s="1"/>
  <c r="J166" i="3"/>
  <c r="C157" i="5" s="1"/>
  <c r="J109" i="3"/>
  <c r="C100" i="5" s="1"/>
  <c r="J113" i="3"/>
  <c r="C104" i="5" s="1"/>
  <c r="J117" i="3"/>
  <c r="C108" i="5" s="1"/>
  <c r="J121" i="3"/>
  <c r="C112" i="5" s="1"/>
  <c r="J125" i="3"/>
  <c r="C116" i="5" s="1"/>
  <c r="J129" i="3"/>
  <c r="C120" i="5" s="1"/>
  <c r="J133" i="3"/>
  <c r="C124" i="5" s="1"/>
  <c r="J108" i="3"/>
  <c r="C99" i="5" s="1"/>
  <c r="J80" i="3"/>
  <c r="C71" i="5" s="1"/>
  <c r="J84" i="3"/>
  <c r="C75" i="5" s="1"/>
  <c r="J88" i="3"/>
  <c r="C79" i="5" s="1"/>
  <c r="J92" i="3"/>
  <c r="C83" i="5" s="1"/>
  <c r="J96" i="3"/>
  <c r="C87" i="5" s="1"/>
  <c r="J100" i="3"/>
  <c r="C91" i="5" s="1"/>
  <c r="J104" i="3"/>
  <c r="C95" i="5" s="1"/>
  <c r="J76" i="3"/>
  <c r="C67" i="5" s="1"/>
  <c r="J53" i="3"/>
  <c r="C44" i="5" s="1"/>
  <c r="J57" i="3"/>
  <c r="C48" i="5" s="1"/>
  <c r="J61" i="3"/>
  <c r="C52" i="5" s="1"/>
  <c r="J65" i="3"/>
  <c r="C56" i="5" s="1"/>
  <c r="J69" i="3"/>
  <c r="C60" i="5" s="1"/>
  <c r="J73" i="3"/>
  <c r="C64" i="5" s="1"/>
  <c r="J48" i="3"/>
  <c r="C39" i="5" s="1"/>
  <c r="J21" i="3"/>
  <c r="C12" i="5" s="1"/>
  <c r="J25" i="3"/>
  <c r="C16" i="5" s="1"/>
  <c r="J29" i="3"/>
  <c r="C20" i="5" s="1"/>
  <c r="J33" i="3"/>
  <c r="C24" i="5" s="1"/>
  <c r="J37" i="3"/>
  <c r="C28" i="5" s="1"/>
  <c r="J41" i="3"/>
  <c r="C32" i="5" s="1"/>
  <c r="J45" i="3"/>
  <c r="C36" i="5" s="1"/>
  <c r="C353" i="3"/>
  <c r="I354" i="3"/>
  <c r="D345" i="5" s="1"/>
  <c r="I358" i="3"/>
  <c r="D349" i="5" s="1"/>
  <c r="I362" i="3"/>
  <c r="D353" i="5" s="1"/>
  <c r="I366" i="3"/>
  <c r="D357" i="5" s="1"/>
  <c r="I370" i="3"/>
  <c r="D361" i="5" s="1"/>
  <c r="I374" i="3"/>
  <c r="D365" i="5" s="1"/>
  <c r="I378" i="3"/>
  <c r="D369" i="5" s="1"/>
  <c r="I352" i="3"/>
  <c r="D343" i="5" s="1"/>
  <c r="I325" i="3"/>
  <c r="D316" i="5" s="1"/>
  <c r="I329" i="3"/>
  <c r="D320" i="5" s="1"/>
  <c r="I333" i="3"/>
  <c r="D324" i="5" s="1"/>
  <c r="I337" i="3"/>
  <c r="D328" i="5" s="1"/>
  <c r="I341" i="3"/>
  <c r="D332" i="5" s="1"/>
  <c r="I345" i="3"/>
  <c r="D336" i="5" s="1"/>
  <c r="I349" i="3"/>
  <c r="D340" i="5" s="1"/>
  <c r="I292" i="3"/>
  <c r="D283" i="5" s="1"/>
  <c r="I296" i="3"/>
  <c r="D287" i="5" s="1"/>
  <c r="K337" i="3"/>
  <c r="E328" i="5" s="1"/>
  <c r="K308" i="3"/>
  <c r="E299" i="5" s="1"/>
  <c r="K279" i="3"/>
  <c r="E270" i="5" s="1"/>
  <c r="K250" i="3"/>
  <c r="E241" i="5" s="1"/>
  <c r="K221" i="3"/>
  <c r="E212" i="5" s="1"/>
  <c r="K191" i="3"/>
  <c r="E182" i="5" s="1"/>
  <c r="K162" i="3"/>
  <c r="E153" i="5" s="1"/>
  <c r="K133" i="3"/>
  <c r="E124" i="5" s="1"/>
  <c r="K104" i="3"/>
  <c r="E95" i="5" s="1"/>
  <c r="K29" i="3"/>
  <c r="E20" i="5" s="1"/>
  <c r="K37" i="3"/>
  <c r="E28" i="5" s="1"/>
  <c r="K45" i="3"/>
  <c r="E36" i="5" s="1"/>
  <c r="J354" i="3"/>
  <c r="C345" i="5" s="1"/>
  <c r="J362" i="3"/>
  <c r="C353" i="5" s="1"/>
  <c r="J370" i="3"/>
  <c r="C361" i="5" s="1"/>
  <c r="J378" i="3"/>
  <c r="C369" i="5" s="1"/>
  <c r="J325" i="3"/>
  <c r="C316" i="5" s="1"/>
  <c r="J333" i="3"/>
  <c r="C324" i="5" s="1"/>
  <c r="J341" i="3"/>
  <c r="C332" i="5" s="1"/>
  <c r="J349" i="3"/>
  <c r="C340" i="5" s="1"/>
  <c r="J297" i="3"/>
  <c r="C288" i="5" s="1"/>
  <c r="J305" i="3"/>
  <c r="C296" i="5" s="1"/>
  <c r="J313" i="3"/>
  <c r="C304" i="5" s="1"/>
  <c r="J292" i="3"/>
  <c r="C283" i="5" s="1"/>
  <c r="J267" i="3"/>
  <c r="C258" i="5" s="1"/>
  <c r="J275" i="3"/>
  <c r="C266" i="5" s="1"/>
  <c r="J283" i="3"/>
  <c r="C274" i="5" s="1"/>
  <c r="J260" i="3"/>
  <c r="C251" i="5" s="1"/>
  <c r="J238" i="3"/>
  <c r="C229" i="5" s="1"/>
  <c r="J246" i="3"/>
  <c r="C237" i="5" s="1"/>
  <c r="J254" i="3"/>
  <c r="C245" i="5" s="1"/>
  <c r="J200" i="3"/>
  <c r="C191" i="5" s="1"/>
  <c r="J208" i="3"/>
  <c r="C199" i="5" s="1"/>
  <c r="J216" i="3"/>
  <c r="C207" i="5" s="1"/>
  <c r="J224" i="3"/>
  <c r="C215" i="5" s="1"/>
  <c r="J171" i="3"/>
  <c r="C162" i="5" s="1"/>
  <c r="J179" i="3"/>
  <c r="C170" i="5" s="1"/>
  <c r="J187" i="3"/>
  <c r="C178" i="5" s="1"/>
  <c r="J195" i="3"/>
  <c r="C186" i="5" s="1"/>
  <c r="J142" i="3"/>
  <c r="C133" i="5" s="1"/>
  <c r="J150" i="3"/>
  <c r="C141" i="5" s="1"/>
  <c r="J158" i="3"/>
  <c r="C149" i="5" s="1"/>
  <c r="J163" i="3"/>
  <c r="C154" i="5" s="1"/>
  <c r="J167" i="3"/>
  <c r="C158" i="5" s="1"/>
  <c r="J110" i="3"/>
  <c r="C101" i="5" s="1"/>
  <c r="J114" i="3"/>
  <c r="C105" i="5" s="1"/>
  <c r="J118" i="3"/>
  <c r="C109" i="5" s="1"/>
  <c r="J122" i="3"/>
  <c r="C113" i="5" s="1"/>
  <c r="J126" i="3"/>
  <c r="C117" i="5" s="1"/>
  <c r="J130" i="3"/>
  <c r="C121" i="5" s="1"/>
  <c r="J134" i="3"/>
  <c r="C125" i="5" s="1"/>
  <c r="J107" i="3"/>
  <c r="C98" i="5" s="1"/>
  <c r="J81" i="3"/>
  <c r="C72" i="5" s="1"/>
  <c r="J85" i="3"/>
  <c r="C76" i="5" s="1"/>
  <c r="J89" i="3"/>
  <c r="C80" i="5" s="1"/>
  <c r="J93" i="3"/>
  <c r="C84" i="5" s="1"/>
  <c r="J97" i="3"/>
  <c r="C88" i="5" s="1"/>
  <c r="J101" i="3"/>
  <c r="C92" i="5" s="1"/>
  <c r="J105" i="3"/>
  <c r="C96" i="5" s="1"/>
  <c r="J50" i="3"/>
  <c r="C41" i="5" s="1"/>
  <c r="J54" i="3"/>
  <c r="C45" i="5" s="1"/>
  <c r="J58" i="3"/>
  <c r="C49" i="5" s="1"/>
  <c r="J62" i="3"/>
  <c r="C53" i="5" s="1"/>
  <c r="J66" i="3"/>
  <c r="C57" i="5" s="1"/>
  <c r="J70" i="3"/>
  <c r="C61" i="5" s="1"/>
  <c r="J74" i="3"/>
  <c r="C65" i="5" s="1"/>
  <c r="J18" i="3"/>
  <c r="C9" i="5" s="1"/>
  <c r="J22" i="3"/>
  <c r="C13" i="5" s="1"/>
  <c r="J26" i="3"/>
  <c r="C17" i="5" s="1"/>
  <c r="J30" i="3"/>
  <c r="C21" i="5" s="1"/>
  <c r="J34" i="3"/>
  <c r="C25" i="5" s="1"/>
  <c r="J38" i="3"/>
  <c r="C29" i="5" s="1"/>
  <c r="J42" i="3"/>
  <c r="C33" i="5" s="1"/>
  <c r="J17" i="3"/>
  <c r="C8" i="5" s="1"/>
  <c r="C352" i="3"/>
  <c r="I355" i="3"/>
  <c r="D346" i="5" s="1"/>
  <c r="K292" i="3"/>
  <c r="E283" i="5" s="1"/>
  <c r="K263" i="3"/>
  <c r="E254" i="5" s="1"/>
  <c r="K234" i="3"/>
  <c r="E225" i="5" s="1"/>
  <c r="K205" i="3"/>
  <c r="E196" i="5" s="1"/>
  <c r="K175" i="3"/>
  <c r="E166" i="5" s="1"/>
  <c r="K146" i="3"/>
  <c r="E137" i="5" s="1"/>
  <c r="K117" i="3"/>
  <c r="E108" i="5" s="1"/>
  <c r="K88" i="3"/>
  <c r="E79" i="5" s="1"/>
  <c r="K60" i="3"/>
  <c r="E51" i="5" s="1"/>
  <c r="K25" i="3"/>
  <c r="E16" i="5" s="1"/>
  <c r="K33" i="3"/>
  <c r="E24" i="5" s="1"/>
  <c r="K41" i="3"/>
  <c r="E32" i="5" s="1"/>
  <c r="J358" i="3"/>
  <c r="C349" i="5" s="1"/>
  <c r="J366" i="3"/>
  <c r="C357" i="5" s="1"/>
  <c r="J374" i="3"/>
  <c r="C365" i="5" s="1"/>
  <c r="J352" i="3"/>
  <c r="C343" i="5" s="1"/>
  <c r="J329" i="3"/>
  <c r="C320" i="5" s="1"/>
  <c r="J337" i="3"/>
  <c r="C328" i="5" s="1"/>
  <c r="J345" i="3"/>
  <c r="C336" i="5" s="1"/>
  <c r="J293" i="3"/>
  <c r="C284" i="5" s="1"/>
  <c r="J301" i="3"/>
  <c r="C292" i="5" s="1"/>
  <c r="J309" i="3"/>
  <c r="C300" i="5" s="1"/>
  <c r="J317" i="3"/>
  <c r="C308" i="5" s="1"/>
  <c r="J263" i="3"/>
  <c r="C254" i="5" s="1"/>
  <c r="J271" i="3"/>
  <c r="C262" i="5" s="1"/>
  <c r="J279" i="3"/>
  <c r="C270" i="5" s="1"/>
  <c r="J287" i="3"/>
  <c r="C278" i="5" s="1"/>
  <c r="J234" i="3"/>
  <c r="C225" i="5" s="1"/>
  <c r="J242" i="3"/>
  <c r="C233" i="5" s="1"/>
  <c r="J250" i="3"/>
  <c r="C241" i="5" s="1"/>
  <c r="J258" i="3"/>
  <c r="C249" i="5" s="1"/>
  <c r="J204" i="3"/>
  <c r="C195" i="5" s="1"/>
  <c r="J212" i="3"/>
  <c r="C203" i="5" s="1"/>
  <c r="J220" i="3"/>
  <c r="C211" i="5" s="1"/>
  <c r="J228" i="3"/>
  <c r="C219" i="5" s="1"/>
  <c r="J175" i="3"/>
  <c r="C166" i="5" s="1"/>
  <c r="J183" i="3"/>
  <c r="C174" i="5" s="1"/>
  <c r="J191" i="3"/>
  <c r="C182" i="5" s="1"/>
  <c r="J168" i="3"/>
  <c r="C159" i="5" s="1"/>
  <c r="J146" i="3"/>
  <c r="C137" i="5" s="1"/>
  <c r="J154" i="3"/>
  <c r="C145" i="5" s="1"/>
  <c r="J161" i="3"/>
  <c r="C152" i="5" s="1"/>
  <c r="J165" i="3"/>
  <c r="C156" i="5" s="1"/>
  <c r="J137" i="3"/>
  <c r="C128" i="5" s="1"/>
  <c r="J112" i="3"/>
  <c r="C103" i="5" s="1"/>
  <c r="J116" i="3"/>
  <c r="C107" i="5" s="1"/>
  <c r="J120" i="3"/>
  <c r="C111" i="5" s="1"/>
  <c r="J124" i="3"/>
  <c r="C115" i="5" s="1"/>
  <c r="J128" i="3"/>
  <c r="C119" i="5" s="1"/>
  <c r="J132" i="3"/>
  <c r="C123" i="5" s="1"/>
  <c r="J136" i="3"/>
  <c r="C127" i="5" s="1"/>
  <c r="J79" i="3"/>
  <c r="C70" i="5" s="1"/>
  <c r="J83" i="3"/>
  <c r="C74" i="5" s="1"/>
  <c r="J87" i="3"/>
  <c r="C78" i="5" s="1"/>
  <c r="J91" i="3"/>
  <c r="C82" i="5" s="1"/>
  <c r="J95" i="3"/>
  <c r="C86" i="5" s="1"/>
  <c r="J99" i="3"/>
  <c r="C90" i="5" s="1"/>
  <c r="J103" i="3"/>
  <c r="C94" i="5" s="1"/>
  <c r="J77" i="3"/>
  <c r="C68" i="5" s="1"/>
  <c r="J52" i="3"/>
  <c r="C43" i="5" s="1"/>
  <c r="J56" i="3"/>
  <c r="C47" i="5" s="1"/>
  <c r="J60" i="3"/>
  <c r="C51" i="5" s="1"/>
  <c r="J64" i="3"/>
  <c r="C55" i="5" s="1"/>
  <c r="J68" i="3"/>
  <c r="C59" i="5" s="1"/>
  <c r="J72" i="3"/>
  <c r="C63" i="5" s="1"/>
  <c r="J49" i="3"/>
  <c r="C40" i="5" s="1"/>
  <c r="J20" i="3"/>
  <c r="C11" i="5" s="1"/>
  <c r="J24" i="3"/>
  <c r="C15" i="5" s="1"/>
  <c r="J28" i="3"/>
  <c r="C19" i="5" s="1"/>
  <c r="J32" i="3"/>
  <c r="C23" i="5" s="1"/>
  <c r="J36" i="3"/>
  <c r="C27" i="5" s="1"/>
  <c r="J40" i="3"/>
  <c r="C31" i="5" s="1"/>
  <c r="J44" i="3"/>
  <c r="C35" i="5" s="1"/>
  <c r="I353" i="3"/>
  <c r="D344" i="5" s="1"/>
  <c r="I357" i="3"/>
  <c r="D348" i="5" s="1"/>
  <c r="I361" i="3"/>
  <c r="D352" i="5" s="1"/>
  <c r="I365" i="3"/>
  <c r="D356" i="5" s="1"/>
  <c r="I369" i="3"/>
  <c r="D360" i="5" s="1"/>
  <c r="I373" i="3"/>
  <c r="D364" i="5" s="1"/>
  <c r="I377" i="3"/>
  <c r="D368" i="5" s="1"/>
  <c r="I381" i="3"/>
  <c r="D372" i="5" s="1"/>
  <c r="I324" i="3"/>
  <c r="D315" i="5" s="1"/>
  <c r="I328" i="3"/>
  <c r="D319" i="5" s="1"/>
  <c r="K316" i="3"/>
  <c r="E307" i="5" s="1"/>
  <c r="K168" i="3"/>
  <c r="E159" i="5" s="1"/>
  <c r="K23" i="3"/>
  <c r="E14" i="5" s="1"/>
  <c r="J356" i="3"/>
  <c r="C347" i="5" s="1"/>
  <c r="J327" i="3"/>
  <c r="C318" i="5" s="1"/>
  <c r="J299" i="3"/>
  <c r="C290" i="5" s="1"/>
  <c r="J269" i="3"/>
  <c r="C260" i="5" s="1"/>
  <c r="J240" i="3"/>
  <c r="C231" i="5" s="1"/>
  <c r="J210" i="3"/>
  <c r="C201" i="5" s="1"/>
  <c r="J181" i="3"/>
  <c r="C172" i="5" s="1"/>
  <c r="J152" i="3"/>
  <c r="C143" i="5" s="1"/>
  <c r="J111" i="3"/>
  <c r="C102" i="5" s="1"/>
  <c r="J127" i="3"/>
  <c r="C118" i="5" s="1"/>
  <c r="J82" i="3"/>
  <c r="C73" i="5" s="1"/>
  <c r="J98" i="3"/>
  <c r="C89" i="5" s="1"/>
  <c r="J55" i="3"/>
  <c r="C46" i="5" s="1"/>
  <c r="J71" i="3"/>
  <c r="C62" i="5" s="1"/>
  <c r="J27" i="3"/>
  <c r="C18" i="5" s="1"/>
  <c r="J43" i="3"/>
  <c r="C34" i="5" s="1"/>
  <c r="I359" i="3"/>
  <c r="D350" i="5" s="1"/>
  <c r="I367" i="3"/>
  <c r="D358" i="5" s="1"/>
  <c r="I375" i="3"/>
  <c r="D366" i="5" s="1"/>
  <c r="I351" i="3"/>
  <c r="D342" i="5" s="1"/>
  <c r="I330" i="3"/>
  <c r="D321" i="5" s="1"/>
  <c r="I335" i="3"/>
  <c r="D326" i="5" s="1"/>
  <c r="I340" i="3"/>
  <c r="D331" i="5" s="1"/>
  <c r="I346" i="3"/>
  <c r="D337" i="5" s="1"/>
  <c r="I322" i="3"/>
  <c r="D313" i="5" s="1"/>
  <c r="I295" i="3"/>
  <c r="D286" i="5" s="1"/>
  <c r="I300" i="3"/>
  <c r="D291" i="5" s="1"/>
  <c r="I304" i="3"/>
  <c r="D295" i="5" s="1"/>
  <c r="I308" i="3"/>
  <c r="D299" i="5" s="1"/>
  <c r="I312" i="3"/>
  <c r="D303" i="5" s="1"/>
  <c r="I316" i="3"/>
  <c r="D307" i="5" s="1"/>
  <c r="I320" i="3"/>
  <c r="D311" i="5" s="1"/>
  <c r="I263" i="3"/>
  <c r="D254" i="5" s="1"/>
  <c r="I267" i="3"/>
  <c r="D258" i="5" s="1"/>
  <c r="I271" i="3"/>
  <c r="D262" i="5" s="1"/>
  <c r="I275" i="3"/>
  <c r="D266" i="5" s="1"/>
  <c r="I279" i="3"/>
  <c r="D270" i="5" s="1"/>
  <c r="I283" i="3"/>
  <c r="D274" i="5" s="1"/>
  <c r="I287" i="3"/>
  <c r="D278" i="5" s="1"/>
  <c r="I260" i="3"/>
  <c r="D251" i="5" s="1"/>
  <c r="I234" i="3"/>
  <c r="D225" i="5" s="1"/>
  <c r="I238" i="3"/>
  <c r="D229" i="5" s="1"/>
  <c r="I242" i="3"/>
  <c r="D233" i="5" s="1"/>
  <c r="I246" i="3"/>
  <c r="D237" i="5" s="1"/>
  <c r="I250" i="3"/>
  <c r="D241" i="5" s="1"/>
  <c r="I254" i="3"/>
  <c r="D245" i="5" s="1"/>
  <c r="I258" i="3"/>
  <c r="D249" i="5" s="1"/>
  <c r="I200" i="3"/>
  <c r="D191" i="5" s="1"/>
  <c r="I204" i="3"/>
  <c r="D195" i="5" s="1"/>
  <c r="I208" i="3"/>
  <c r="D199" i="5" s="1"/>
  <c r="I212" i="3"/>
  <c r="D203" i="5" s="1"/>
  <c r="I216" i="3"/>
  <c r="D207" i="5" s="1"/>
  <c r="I220" i="3"/>
  <c r="D211" i="5" s="1"/>
  <c r="I224" i="3"/>
  <c r="D215" i="5" s="1"/>
  <c r="I228" i="3"/>
  <c r="D219" i="5" s="1"/>
  <c r="I171" i="3"/>
  <c r="D162" i="5" s="1"/>
  <c r="I175" i="3"/>
  <c r="D166" i="5" s="1"/>
  <c r="I179" i="3"/>
  <c r="D170" i="5" s="1"/>
  <c r="I183" i="3"/>
  <c r="D174" i="5" s="1"/>
  <c r="I187" i="3"/>
  <c r="D178" i="5" s="1"/>
  <c r="I191" i="3"/>
  <c r="D182" i="5" s="1"/>
  <c r="I195" i="3"/>
  <c r="D186" i="5" s="1"/>
  <c r="I168" i="3"/>
  <c r="D159" i="5" s="1"/>
  <c r="I143" i="3"/>
  <c r="D134" i="5" s="1"/>
  <c r="I147" i="3"/>
  <c r="D138" i="5" s="1"/>
  <c r="I151" i="3"/>
  <c r="D142" i="5" s="1"/>
  <c r="I155" i="3"/>
  <c r="D146" i="5" s="1"/>
  <c r="I159" i="3"/>
  <c r="D150" i="5" s="1"/>
  <c r="I163" i="3"/>
  <c r="D154" i="5" s="1"/>
  <c r="I167" i="3"/>
  <c r="D158" i="5" s="1"/>
  <c r="I110" i="3"/>
  <c r="D101" i="5" s="1"/>
  <c r="I114" i="3"/>
  <c r="D105" i="5" s="1"/>
  <c r="I118" i="3"/>
  <c r="D109" i="5" s="1"/>
  <c r="I122" i="3"/>
  <c r="D113" i="5" s="1"/>
  <c r="I126" i="3"/>
  <c r="D117" i="5" s="1"/>
  <c r="I130" i="3"/>
  <c r="D121" i="5" s="1"/>
  <c r="I134" i="3"/>
  <c r="D125" i="5" s="1"/>
  <c r="C322" i="3"/>
  <c r="C290" i="3"/>
  <c r="C259" i="3"/>
  <c r="C199" i="3"/>
  <c r="C168" i="3"/>
  <c r="C136" i="3"/>
  <c r="C76" i="3"/>
  <c r="I98" i="3"/>
  <c r="D89" i="5" s="1"/>
  <c r="I102" i="3"/>
  <c r="D93" i="5" s="1"/>
  <c r="I106" i="3"/>
  <c r="D97" i="5" s="1"/>
  <c r="I81" i="3"/>
  <c r="D72" i="5" s="1"/>
  <c r="I85" i="3"/>
  <c r="D76" i="5" s="1"/>
  <c r="I89" i="3"/>
  <c r="D80" i="5" s="1"/>
  <c r="I93" i="3"/>
  <c r="D84" i="5" s="1"/>
  <c r="I97" i="3"/>
  <c r="D88" i="5" s="1"/>
  <c r="I50" i="3"/>
  <c r="D41" i="5" s="1"/>
  <c r="I54" i="3"/>
  <c r="D45" i="5" s="1"/>
  <c r="I58" i="3"/>
  <c r="D49" i="5" s="1"/>
  <c r="I62" i="3"/>
  <c r="D53" i="5" s="1"/>
  <c r="I66" i="3"/>
  <c r="D57" i="5" s="1"/>
  <c r="I70" i="3"/>
  <c r="D61" i="5" s="1"/>
  <c r="I74" i="3"/>
  <c r="D65" i="5" s="1"/>
  <c r="I19" i="3"/>
  <c r="D10" i="5" s="1"/>
  <c r="I23" i="3"/>
  <c r="D14" i="5" s="1"/>
  <c r="I27" i="3"/>
  <c r="D18" i="5" s="1"/>
  <c r="I31" i="3"/>
  <c r="D22" i="5" s="1"/>
  <c r="I35" i="3"/>
  <c r="D26" i="5" s="1"/>
  <c r="I39" i="3"/>
  <c r="D30" i="5" s="1"/>
  <c r="I43" i="3"/>
  <c r="D34" i="5" s="1"/>
  <c r="I47" i="3"/>
  <c r="D38" i="5" s="1"/>
  <c r="I49" i="1"/>
  <c r="K287" i="3"/>
  <c r="E278" i="5" s="1"/>
  <c r="K109" i="3"/>
  <c r="E100" i="5" s="1"/>
  <c r="K31" i="3"/>
  <c r="E22" i="5" s="1"/>
  <c r="J364" i="3"/>
  <c r="C355" i="5" s="1"/>
  <c r="J335" i="3"/>
  <c r="C326" i="5" s="1"/>
  <c r="J307" i="3"/>
  <c r="C298" i="5" s="1"/>
  <c r="J277" i="3"/>
  <c r="C268" i="5" s="1"/>
  <c r="J248" i="3"/>
  <c r="C239" i="5" s="1"/>
  <c r="J218" i="3"/>
  <c r="C209" i="5" s="1"/>
  <c r="J189" i="3"/>
  <c r="C180" i="5" s="1"/>
  <c r="J160" i="3"/>
  <c r="C151" i="5" s="1"/>
  <c r="J115" i="3"/>
  <c r="C106" i="5" s="1"/>
  <c r="J131" i="3"/>
  <c r="C122" i="5" s="1"/>
  <c r="J86" i="3"/>
  <c r="C77" i="5" s="1"/>
  <c r="J102" i="3"/>
  <c r="C93" i="5" s="1"/>
  <c r="J59" i="3"/>
  <c r="C50" i="5" s="1"/>
  <c r="J75" i="3"/>
  <c r="C66" i="5" s="1"/>
  <c r="J31" i="3"/>
  <c r="C22" i="5" s="1"/>
  <c r="I360" i="3"/>
  <c r="D351" i="5" s="1"/>
  <c r="I368" i="3"/>
  <c r="D359" i="5" s="1"/>
  <c r="I376" i="3"/>
  <c r="D367" i="5" s="1"/>
  <c r="I323" i="3"/>
  <c r="D314" i="5" s="1"/>
  <c r="I331" i="3"/>
  <c r="D322" i="5" s="1"/>
  <c r="I336" i="3"/>
  <c r="D327" i="5" s="1"/>
  <c r="I342" i="3"/>
  <c r="D333" i="5" s="1"/>
  <c r="I347" i="3"/>
  <c r="D338" i="5" s="1"/>
  <c r="I321" i="3"/>
  <c r="D312" i="5" s="1"/>
  <c r="I297" i="3"/>
  <c r="D288" i="5" s="1"/>
  <c r="I301" i="3"/>
  <c r="D292" i="5" s="1"/>
  <c r="I305" i="3"/>
  <c r="D296" i="5" s="1"/>
  <c r="I309" i="3"/>
  <c r="D300" i="5" s="1"/>
  <c r="I313" i="3"/>
  <c r="D304" i="5" s="1"/>
  <c r="I317" i="3"/>
  <c r="D308" i="5" s="1"/>
  <c r="I291" i="3"/>
  <c r="D282" i="5" s="1"/>
  <c r="I264" i="3"/>
  <c r="D255" i="5" s="1"/>
  <c r="I268" i="3"/>
  <c r="D259" i="5" s="1"/>
  <c r="I272" i="3"/>
  <c r="D263" i="5" s="1"/>
  <c r="I276" i="3"/>
  <c r="D267" i="5" s="1"/>
  <c r="I280" i="3"/>
  <c r="D271" i="5" s="1"/>
  <c r="I284" i="3"/>
  <c r="D275" i="5" s="1"/>
  <c r="I288" i="3"/>
  <c r="D279" i="5" s="1"/>
  <c r="I231" i="3"/>
  <c r="D222" i="5" s="1"/>
  <c r="I235" i="3"/>
  <c r="D226" i="5" s="1"/>
  <c r="I239" i="3"/>
  <c r="D230" i="5" s="1"/>
  <c r="I243" i="3"/>
  <c r="D234" i="5" s="1"/>
  <c r="I247" i="3"/>
  <c r="D238" i="5" s="1"/>
  <c r="I251" i="3"/>
  <c r="D242" i="5" s="1"/>
  <c r="I255" i="3"/>
  <c r="D246" i="5" s="1"/>
  <c r="I259" i="3"/>
  <c r="D250" i="5" s="1"/>
  <c r="I201" i="3"/>
  <c r="D192" i="5" s="1"/>
  <c r="I205" i="3"/>
  <c r="D196" i="5" s="1"/>
  <c r="K258" i="3"/>
  <c r="E249" i="5" s="1"/>
  <c r="K80" i="3"/>
  <c r="E71" i="5" s="1"/>
  <c r="K39" i="3"/>
  <c r="E30" i="5" s="1"/>
  <c r="J372" i="3"/>
  <c r="C363" i="5" s="1"/>
  <c r="J343" i="3"/>
  <c r="C334" i="5" s="1"/>
  <c r="J315" i="3"/>
  <c r="C306" i="5" s="1"/>
  <c r="J285" i="3"/>
  <c r="C276" i="5" s="1"/>
  <c r="J256" i="3"/>
  <c r="C247" i="5" s="1"/>
  <c r="J226" i="3"/>
  <c r="C217" i="5" s="1"/>
  <c r="J197" i="3"/>
  <c r="C188" i="5" s="1"/>
  <c r="J164" i="3"/>
  <c r="C155" i="5" s="1"/>
  <c r="J119" i="3"/>
  <c r="C110" i="5" s="1"/>
  <c r="J135" i="3"/>
  <c r="C126" i="5" s="1"/>
  <c r="J90" i="3"/>
  <c r="C81" i="5" s="1"/>
  <c r="J106" i="3"/>
  <c r="C97" i="5" s="1"/>
  <c r="J63" i="3"/>
  <c r="C54" i="5" s="1"/>
  <c r="J19" i="3"/>
  <c r="C10" i="5" s="1"/>
  <c r="J35" i="3"/>
  <c r="C26" i="5" s="1"/>
  <c r="C351" i="3"/>
  <c r="I363" i="3"/>
  <c r="D354" i="5" s="1"/>
  <c r="I371" i="3"/>
  <c r="D362" i="5" s="1"/>
  <c r="I379" i="3"/>
  <c r="D370" i="5" s="1"/>
  <c r="I326" i="3"/>
  <c r="D317" i="5" s="1"/>
  <c r="I332" i="3"/>
  <c r="D323" i="5" s="1"/>
  <c r="I338" i="3"/>
  <c r="D329" i="5" s="1"/>
  <c r="I343" i="3"/>
  <c r="D334" i="5" s="1"/>
  <c r="I348" i="3"/>
  <c r="D339" i="5" s="1"/>
  <c r="I293" i="3"/>
  <c r="D284" i="5" s="1"/>
  <c r="I298" i="3"/>
  <c r="D289" i="5" s="1"/>
  <c r="I302" i="3"/>
  <c r="D293" i="5" s="1"/>
  <c r="I306" i="3"/>
  <c r="D297" i="5" s="1"/>
  <c r="I310" i="3"/>
  <c r="D301" i="5" s="1"/>
  <c r="I314" i="3"/>
  <c r="D305" i="5" s="1"/>
  <c r="I318" i="3"/>
  <c r="D309" i="5" s="1"/>
  <c r="I290" i="3"/>
  <c r="D281" i="5" s="1"/>
  <c r="I265" i="3"/>
  <c r="D256" i="5" s="1"/>
  <c r="I269" i="3"/>
  <c r="D260" i="5" s="1"/>
  <c r="I273" i="3"/>
  <c r="D264" i="5" s="1"/>
  <c r="I277" i="3"/>
  <c r="D268" i="5" s="1"/>
  <c r="I281" i="3"/>
  <c r="D272" i="5" s="1"/>
  <c r="I285" i="3"/>
  <c r="D276" i="5" s="1"/>
  <c r="I289" i="3"/>
  <c r="D280" i="5" s="1"/>
  <c r="I232" i="3"/>
  <c r="D223" i="5" s="1"/>
  <c r="I236" i="3"/>
  <c r="D227" i="5" s="1"/>
  <c r="I240" i="3"/>
  <c r="D231" i="5" s="1"/>
  <c r="I244" i="3"/>
  <c r="D235" i="5" s="1"/>
  <c r="I248" i="3"/>
  <c r="D239" i="5" s="1"/>
  <c r="I252" i="3"/>
  <c r="D243" i="5" s="1"/>
  <c r="I256" i="3"/>
  <c r="D247" i="5" s="1"/>
  <c r="I230" i="3"/>
  <c r="D221" i="5" s="1"/>
  <c r="I202" i="3"/>
  <c r="D193" i="5" s="1"/>
  <c r="I206" i="3"/>
  <c r="D197" i="5" s="1"/>
  <c r="I210" i="3"/>
  <c r="D201" i="5" s="1"/>
  <c r="I214" i="3"/>
  <c r="D205" i="5" s="1"/>
  <c r="I218" i="3"/>
  <c r="D209" i="5" s="1"/>
  <c r="I222" i="3"/>
  <c r="D213" i="5" s="1"/>
  <c r="I226" i="3"/>
  <c r="D217" i="5" s="1"/>
  <c r="I198" i="3"/>
  <c r="D189" i="5" s="1"/>
  <c r="I173" i="3"/>
  <c r="D164" i="5" s="1"/>
  <c r="I177" i="3"/>
  <c r="D168" i="5" s="1"/>
  <c r="I181" i="3"/>
  <c r="D172" i="5" s="1"/>
  <c r="I185" i="3"/>
  <c r="D176" i="5" s="1"/>
  <c r="I189" i="3"/>
  <c r="D180" i="5" s="1"/>
  <c r="I193" i="3"/>
  <c r="D184" i="5" s="1"/>
  <c r="I197" i="3"/>
  <c r="D188" i="5" s="1"/>
  <c r="I141" i="3"/>
  <c r="D132" i="5" s="1"/>
  <c r="I145" i="3"/>
  <c r="D136" i="5" s="1"/>
  <c r="I149" i="3"/>
  <c r="D140" i="5" s="1"/>
  <c r="I153" i="3"/>
  <c r="D144" i="5" s="1"/>
  <c r="I157" i="3"/>
  <c r="D148" i="5" s="1"/>
  <c r="I161" i="3"/>
  <c r="D152" i="5" s="1"/>
  <c r="I165" i="3"/>
  <c r="D156" i="5" s="1"/>
  <c r="I138" i="3"/>
  <c r="D129" i="5" s="1"/>
  <c r="I112" i="3"/>
  <c r="D103" i="5" s="1"/>
  <c r="I116" i="3"/>
  <c r="D107" i="5" s="1"/>
  <c r="I120" i="3"/>
  <c r="D111" i="5" s="1"/>
  <c r="I124" i="3"/>
  <c r="D115" i="5" s="1"/>
  <c r="I128" i="3"/>
  <c r="D119" i="5" s="1"/>
  <c r="I132" i="3"/>
  <c r="D123" i="5" s="1"/>
  <c r="I136" i="3"/>
  <c r="D127" i="5" s="1"/>
  <c r="C320" i="3"/>
  <c r="C261" i="3"/>
  <c r="C229" i="3"/>
  <c r="M229" i="3" s="1"/>
  <c r="C197" i="3"/>
  <c r="C138" i="3"/>
  <c r="C107" i="3"/>
  <c r="I108" i="3"/>
  <c r="D99" i="5" s="1"/>
  <c r="I100" i="3"/>
  <c r="D91" i="5" s="1"/>
  <c r="I104" i="3"/>
  <c r="D95" i="5" s="1"/>
  <c r="I79" i="3"/>
  <c r="D70" i="5" s="1"/>
  <c r="I83" i="3"/>
  <c r="D74" i="5" s="1"/>
  <c r="I87" i="3"/>
  <c r="D78" i="5" s="1"/>
  <c r="I91" i="3"/>
  <c r="D82" i="5" s="1"/>
  <c r="I95" i="3"/>
  <c r="D86" i="5" s="1"/>
  <c r="I76" i="3"/>
  <c r="D67" i="5" s="1"/>
  <c r="I52" i="3"/>
  <c r="D43" i="5" s="1"/>
  <c r="I56" i="3"/>
  <c r="D47" i="5" s="1"/>
  <c r="I60" i="3"/>
  <c r="D51" i="5" s="1"/>
  <c r="I64" i="3"/>
  <c r="D55" i="5" s="1"/>
  <c r="I68" i="3"/>
  <c r="D59" i="5" s="1"/>
  <c r="I72" i="3"/>
  <c r="D63" i="5" s="1"/>
  <c r="I48" i="3"/>
  <c r="D39" i="5" s="1"/>
  <c r="I21" i="3"/>
  <c r="D12" i="5" s="1"/>
  <c r="I25" i="3"/>
  <c r="D16" i="5" s="1"/>
  <c r="I29" i="3"/>
  <c r="D20" i="5" s="1"/>
  <c r="I33" i="3"/>
  <c r="D24" i="5" s="1"/>
  <c r="I37" i="3"/>
  <c r="D28" i="5" s="1"/>
  <c r="I41" i="3"/>
  <c r="D32" i="5" s="1"/>
  <c r="I45" i="3"/>
  <c r="D36" i="5" s="1"/>
  <c r="K345" i="3"/>
  <c r="E336" i="5" s="1"/>
  <c r="K200" i="3"/>
  <c r="E191" i="5" s="1"/>
  <c r="K52" i="3"/>
  <c r="E43" i="5" s="1"/>
  <c r="K47" i="3"/>
  <c r="E38" i="5" s="1"/>
  <c r="J380" i="3"/>
  <c r="C371" i="5" s="1"/>
  <c r="J322" i="3"/>
  <c r="C313" i="5" s="1"/>
  <c r="J290" i="3"/>
  <c r="C281" i="5" s="1"/>
  <c r="J232" i="3"/>
  <c r="C223" i="5" s="1"/>
  <c r="J202" i="3"/>
  <c r="C193" i="5" s="1"/>
  <c r="J173" i="3"/>
  <c r="C164" i="5" s="1"/>
  <c r="J144" i="3"/>
  <c r="C135" i="5" s="1"/>
  <c r="J138" i="3"/>
  <c r="C129" i="5" s="1"/>
  <c r="J123" i="3"/>
  <c r="C114" i="5" s="1"/>
  <c r="J78" i="3"/>
  <c r="C69" i="5" s="1"/>
  <c r="J94" i="3"/>
  <c r="C85" i="5" s="1"/>
  <c r="J51" i="3"/>
  <c r="C42" i="5" s="1"/>
  <c r="J67" i="3"/>
  <c r="C58" i="5" s="1"/>
  <c r="J23" i="3"/>
  <c r="C14" i="5" s="1"/>
  <c r="J39" i="3"/>
  <c r="C30" i="5" s="1"/>
  <c r="I356" i="3"/>
  <c r="D347" i="5" s="1"/>
  <c r="I364" i="3"/>
  <c r="D355" i="5" s="1"/>
  <c r="I372" i="3"/>
  <c r="D363" i="5" s="1"/>
  <c r="I380" i="3"/>
  <c r="D371" i="5" s="1"/>
  <c r="I327" i="3"/>
  <c r="D318" i="5" s="1"/>
  <c r="I334" i="3"/>
  <c r="D325" i="5" s="1"/>
  <c r="I339" i="3"/>
  <c r="D330" i="5" s="1"/>
  <c r="I344" i="3"/>
  <c r="D335" i="5" s="1"/>
  <c r="I350" i="3"/>
  <c r="D341" i="5" s="1"/>
  <c r="I294" i="3"/>
  <c r="D285" i="5" s="1"/>
  <c r="I299" i="3"/>
  <c r="D290" i="5" s="1"/>
  <c r="I303" i="3"/>
  <c r="D294" i="5" s="1"/>
  <c r="I307" i="3"/>
  <c r="D298" i="5" s="1"/>
  <c r="I311" i="3"/>
  <c r="D302" i="5" s="1"/>
  <c r="I315" i="3"/>
  <c r="D306" i="5" s="1"/>
  <c r="I319" i="3"/>
  <c r="D310" i="5" s="1"/>
  <c r="I262" i="3"/>
  <c r="D253" i="5" s="1"/>
  <c r="I266" i="3"/>
  <c r="D257" i="5" s="1"/>
  <c r="I270" i="3"/>
  <c r="D261" i="5" s="1"/>
  <c r="I274" i="3"/>
  <c r="D265" i="5" s="1"/>
  <c r="I278" i="3"/>
  <c r="D269" i="5" s="1"/>
  <c r="I282" i="3"/>
  <c r="D273" i="5" s="1"/>
  <c r="I286" i="3"/>
  <c r="D277" i="5" s="1"/>
  <c r="I261" i="3"/>
  <c r="D252" i="5" s="1"/>
  <c r="I233" i="3"/>
  <c r="D224" i="5" s="1"/>
  <c r="I237" i="3"/>
  <c r="D228" i="5" s="1"/>
  <c r="I241" i="3"/>
  <c r="D232" i="5" s="1"/>
  <c r="I245" i="3"/>
  <c r="D236" i="5" s="1"/>
  <c r="I249" i="3"/>
  <c r="D240" i="5" s="1"/>
  <c r="I253" i="3"/>
  <c r="D244" i="5" s="1"/>
  <c r="I257" i="3"/>
  <c r="D248" i="5" s="1"/>
  <c r="I229" i="3"/>
  <c r="D220" i="5" s="1"/>
  <c r="I203" i="3"/>
  <c r="D194" i="5" s="1"/>
  <c r="I207" i="3"/>
  <c r="D198" i="5" s="1"/>
  <c r="I211" i="3"/>
  <c r="D202" i="5" s="1"/>
  <c r="I215" i="3"/>
  <c r="D206" i="5" s="1"/>
  <c r="I219" i="3"/>
  <c r="D210" i="5" s="1"/>
  <c r="I223" i="3"/>
  <c r="D214" i="5" s="1"/>
  <c r="I227" i="3"/>
  <c r="D218" i="5" s="1"/>
  <c r="I170" i="3"/>
  <c r="D161" i="5" s="1"/>
  <c r="I174" i="3"/>
  <c r="D165" i="5" s="1"/>
  <c r="I44" i="3"/>
  <c r="D35" i="5" s="1"/>
  <c r="I36" i="3"/>
  <c r="D27" i="5" s="1"/>
  <c r="I28" i="3"/>
  <c r="D19" i="5" s="1"/>
  <c r="I20" i="3"/>
  <c r="D11" i="5" s="1"/>
  <c r="I71" i="3"/>
  <c r="D62" i="5" s="1"/>
  <c r="I63" i="3"/>
  <c r="D54" i="5" s="1"/>
  <c r="I55" i="3"/>
  <c r="D46" i="5" s="1"/>
  <c r="I77" i="3"/>
  <c r="D68" i="5" s="1"/>
  <c r="I90" i="3"/>
  <c r="D81" i="5" s="1"/>
  <c r="I82" i="3"/>
  <c r="D73" i="5" s="1"/>
  <c r="I103" i="3"/>
  <c r="D94" i="5" s="1"/>
  <c r="I109" i="3"/>
  <c r="D100" i="5" s="1"/>
  <c r="C167" i="3"/>
  <c r="C230" i="3"/>
  <c r="M230" i="3" s="1"/>
  <c r="C321" i="3"/>
  <c r="I131" i="3"/>
  <c r="D122" i="5" s="1"/>
  <c r="I123" i="3"/>
  <c r="D114" i="5" s="1"/>
  <c r="I115" i="3"/>
  <c r="D106" i="5" s="1"/>
  <c r="I139" i="3"/>
  <c r="D130" i="5" s="1"/>
  <c r="I160" i="3"/>
  <c r="D151" i="5" s="1"/>
  <c r="I152" i="3"/>
  <c r="D143" i="5" s="1"/>
  <c r="I144" i="3"/>
  <c r="D135" i="5" s="1"/>
  <c r="I196" i="3"/>
  <c r="D187" i="5" s="1"/>
  <c r="I188" i="3"/>
  <c r="D179" i="5" s="1"/>
  <c r="I180" i="3"/>
  <c r="D171" i="5" s="1"/>
  <c r="I199" i="3"/>
  <c r="D190" i="5" s="1"/>
  <c r="I213" i="3"/>
  <c r="D204" i="5" s="1"/>
  <c r="I209" i="3"/>
  <c r="D200" i="5" s="1"/>
  <c r="H49" i="1"/>
  <c r="M47" i="3" l="1"/>
  <c r="N47" i="3" s="1"/>
  <c r="Q47" i="3" s="1"/>
  <c r="M25" i="3"/>
  <c r="M16" i="3"/>
  <c r="M29" i="3"/>
  <c r="N29" i="3" s="1"/>
  <c r="Q29" i="3" s="1"/>
  <c r="M198" i="3"/>
  <c r="M32" i="3"/>
  <c r="M197" i="3"/>
  <c r="M30" i="3"/>
  <c r="N30" i="3" s="1"/>
  <c r="Q30" i="3" s="1"/>
  <c r="M28" i="3"/>
  <c r="N28" i="3" s="1"/>
  <c r="Q28" i="3" s="1"/>
  <c r="M31" i="3"/>
  <c r="N31" i="3" s="1"/>
  <c r="Q31" i="3" s="1"/>
  <c r="M22" i="3"/>
  <c r="N22" i="3" s="1"/>
  <c r="Q22" i="3" s="1"/>
  <c r="M24" i="3"/>
  <c r="N24" i="3" s="1"/>
  <c r="Q24" i="3" s="1"/>
  <c r="M44" i="3"/>
  <c r="N44" i="3" s="1"/>
  <c r="Q44" i="3" s="1"/>
  <c r="M321" i="3"/>
  <c r="M322" i="3"/>
  <c r="M291" i="3"/>
  <c r="N291" i="3" s="1"/>
  <c r="M261" i="3"/>
  <c r="M260" i="3"/>
  <c r="M290" i="3"/>
  <c r="M289" i="3"/>
  <c r="M259" i="3"/>
  <c r="M199" i="3"/>
  <c r="M169" i="3"/>
  <c r="N169" i="3" s="1"/>
  <c r="Q169" i="3" s="1"/>
  <c r="M61" i="3"/>
  <c r="M76" i="3"/>
  <c r="N76" i="3" s="1"/>
  <c r="Q76" i="3" s="1"/>
  <c r="M46" i="3"/>
  <c r="N46" i="3" s="1"/>
  <c r="Q46" i="3" s="1"/>
  <c r="M45" i="3"/>
  <c r="N45" i="3" s="1"/>
  <c r="Q45" i="3" s="1"/>
  <c r="M43" i="3"/>
  <c r="N43" i="3" s="1"/>
  <c r="Q43" i="3" s="1"/>
  <c r="M42" i="3"/>
  <c r="M41" i="3"/>
  <c r="N41" i="3" s="1"/>
  <c r="Q41" i="3" s="1"/>
  <c r="M40" i="3"/>
  <c r="N40" i="3" s="1"/>
  <c r="Q40" i="3" s="1"/>
  <c r="M39" i="3"/>
  <c r="N39" i="3" s="1"/>
  <c r="Q39" i="3" s="1"/>
  <c r="M38" i="3"/>
  <c r="N38" i="3" s="1"/>
  <c r="Q38" i="3" s="1"/>
  <c r="M37" i="3"/>
  <c r="M36" i="3"/>
  <c r="N36" i="3" s="1"/>
  <c r="Q36" i="3" s="1"/>
  <c r="M35" i="3"/>
  <c r="M34" i="3"/>
  <c r="N34" i="3" s="1"/>
  <c r="Q34" i="3" s="1"/>
  <c r="M33" i="3"/>
  <c r="M27" i="3"/>
  <c r="N27" i="3" s="1"/>
  <c r="Q27" i="3" s="1"/>
  <c r="M26" i="3"/>
  <c r="N26" i="3" s="1"/>
  <c r="Q26" i="3" s="1"/>
  <c r="M23" i="3"/>
  <c r="N23" i="3" s="1"/>
  <c r="Q23" i="3" s="1"/>
  <c r="M21" i="3"/>
  <c r="M20" i="3"/>
  <c r="N20" i="3" s="1"/>
  <c r="Q20" i="3" s="1"/>
  <c r="M19" i="3"/>
  <c r="M18" i="3"/>
  <c r="M17" i="3"/>
  <c r="M15" i="3"/>
  <c r="M14" i="3"/>
  <c r="M168" i="3"/>
  <c r="N168" i="3" s="1"/>
  <c r="M167" i="3"/>
  <c r="N167" i="3" s="1"/>
  <c r="Q167" i="3" s="1"/>
  <c r="M136" i="3"/>
  <c r="M107" i="3"/>
  <c r="M108" i="3"/>
  <c r="M72" i="3"/>
  <c r="N72" i="3" s="1"/>
  <c r="Q72" i="3" s="1"/>
  <c r="M70" i="3"/>
  <c r="M62" i="3"/>
  <c r="M63" i="3" s="1"/>
  <c r="M64" i="3" s="1"/>
  <c r="M65" i="3" s="1"/>
  <c r="M66" i="3" s="1"/>
  <c r="M77" i="3"/>
  <c r="N77" i="3" s="1"/>
  <c r="Q77" i="3" s="1"/>
  <c r="M52" i="3"/>
  <c r="N52" i="3" s="1"/>
  <c r="Q52" i="3" s="1"/>
  <c r="M59" i="3"/>
  <c r="N59" i="3" s="1"/>
  <c r="Q59" i="3" s="1"/>
  <c r="M352" i="3"/>
  <c r="N352" i="3" s="1"/>
  <c r="M353" i="3"/>
  <c r="M350" i="3"/>
  <c r="M228" i="3"/>
  <c r="N228" i="3" s="1"/>
  <c r="Q228" i="3" s="1"/>
  <c r="M54" i="3"/>
  <c r="N54" i="3" s="1"/>
  <c r="Q54" i="3" s="1"/>
  <c r="M69" i="3"/>
  <c r="M53" i="3"/>
  <c r="N53" i="3" s="1"/>
  <c r="Q53" i="3" s="1"/>
  <c r="M71" i="3"/>
  <c r="M55" i="3"/>
  <c r="M56" i="3" s="1"/>
  <c r="M57" i="3" s="1"/>
  <c r="M58" i="3" s="1"/>
  <c r="M60" i="3"/>
  <c r="N60" i="3" s="1"/>
  <c r="Q60" i="3" s="1"/>
  <c r="M351" i="3"/>
  <c r="M48" i="3"/>
  <c r="M49" i="3" s="1"/>
  <c r="M50" i="3" s="1"/>
  <c r="M51" i="3" s="1"/>
  <c r="N51" i="3" s="1"/>
  <c r="M73" i="3"/>
  <c r="M74" i="3" s="1"/>
  <c r="M75" i="3" s="1"/>
  <c r="N75" i="3" s="1"/>
  <c r="M138" i="3"/>
  <c r="M320" i="3"/>
  <c r="M137" i="3"/>
  <c r="N137" i="3" s="1"/>
  <c r="Q137" i="3" s="1"/>
  <c r="M68" i="3"/>
  <c r="N68" i="3" s="1"/>
  <c r="Q68" i="3" s="1"/>
  <c r="M67" i="3"/>
  <c r="N67" i="3" s="1"/>
  <c r="Q67" i="3" s="1"/>
  <c r="D351" i="3"/>
  <c r="G351" i="3" s="1"/>
  <c r="B342" i="5" s="1"/>
  <c r="D167" i="3"/>
  <c r="G167" i="3" s="1"/>
  <c r="B158" i="5" s="1"/>
  <c r="D199" i="3"/>
  <c r="G199" i="3" s="1"/>
  <c r="B190" i="5" s="1"/>
  <c r="D228" i="3"/>
  <c r="G228" i="3" s="1"/>
  <c r="B219" i="5" s="1"/>
  <c r="D138" i="3"/>
  <c r="G138" i="3" s="1"/>
  <c r="B129" i="5" s="1"/>
  <c r="D76" i="3"/>
  <c r="G76" i="3" s="1"/>
  <c r="B67" i="5" s="1"/>
  <c r="D259" i="3"/>
  <c r="G259" i="3" s="1"/>
  <c r="B250" i="5" s="1"/>
  <c r="D260" i="3"/>
  <c r="G260" i="3" s="1"/>
  <c r="B251" i="5" s="1"/>
  <c r="D137" i="3"/>
  <c r="G137" i="3" s="1"/>
  <c r="B128" i="5" s="1"/>
  <c r="D230" i="3"/>
  <c r="G230" i="3" s="1"/>
  <c r="B221" i="5" s="1"/>
  <c r="D229" i="3"/>
  <c r="G229" i="3" s="1"/>
  <c r="B220" i="5" s="1"/>
  <c r="D198" i="3"/>
  <c r="G198" i="3" s="1"/>
  <c r="B189" i="5" s="1"/>
  <c r="D77" i="3"/>
  <c r="G77" i="3" s="1"/>
  <c r="B68" i="5" s="1"/>
  <c r="D108" i="3"/>
  <c r="G108" i="3" s="1"/>
  <c r="B99" i="5" s="1"/>
  <c r="D350" i="3"/>
  <c r="G350" i="3" s="1"/>
  <c r="B341" i="5" s="1"/>
  <c r="D321" i="3"/>
  <c r="G321" i="3" s="1"/>
  <c r="B312" i="5" s="1"/>
  <c r="D197" i="3"/>
  <c r="G197" i="3" s="1"/>
  <c r="B188" i="5" s="1"/>
  <c r="N197" i="3"/>
  <c r="Q197" i="3" s="1"/>
  <c r="D136" i="3"/>
  <c r="G136" i="3" s="1"/>
  <c r="B127" i="5" s="1"/>
  <c r="D290" i="3"/>
  <c r="G290" i="3" s="1"/>
  <c r="B281" i="5" s="1"/>
  <c r="D169" i="3"/>
  <c r="G169" i="3" s="1"/>
  <c r="B160" i="5" s="1"/>
  <c r="N17" i="3"/>
  <c r="N61" i="3"/>
  <c r="Q61" i="3" s="1"/>
  <c r="N42" i="3"/>
  <c r="Q42" i="3" s="1"/>
  <c r="D168" i="3"/>
  <c r="G168" i="3" s="1"/>
  <c r="B159" i="5" s="1"/>
  <c r="D289" i="3"/>
  <c r="G289" i="3" s="1"/>
  <c r="B280" i="5" s="1"/>
  <c r="D320" i="3"/>
  <c r="G320" i="3" s="1"/>
  <c r="B311" i="5" s="1"/>
  <c r="D107" i="3"/>
  <c r="G107" i="3" s="1"/>
  <c r="B98" i="5" s="1"/>
  <c r="D261" i="3"/>
  <c r="G261" i="3" s="1"/>
  <c r="B252" i="5" s="1"/>
  <c r="D322" i="3"/>
  <c r="G322" i="3" s="1"/>
  <c r="B313" i="5" s="1"/>
  <c r="D352" i="3"/>
  <c r="G352" i="3" s="1"/>
  <c r="B343" i="5" s="1"/>
  <c r="D353" i="3"/>
  <c r="G353" i="3" s="1"/>
  <c r="B344" i="5" s="1"/>
  <c r="D291" i="3"/>
  <c r="G291" i="3" s="1"/>
  <c r="B282" i="5" s="1"/>
  <c r="K10" i="3"/>
  <c r="J10" i="3"/>
  <c r="I10" i="3"/>
  <c r="N33" i="3"/>
  <c r="Q33" i="3" s="1"/>
  <c r="N21" i="3"/>
  <c r="Q21" i="3" s="1"/>
  <c r="N32" i="3"/>
  <c r="Q32" i="3" s="1"/>
  <c r="N230" i="3"/>
  <c r="Q230" i="3" s="1"/>
  <c r="N229" i="3"/>
  <c r="Q229" i="3" s="1"/>
  <c r="C109" i="3"/>
  <c r="M109" i="3" s="1"/>
  <c r="C78" i="3"/>
  <c r="M78" i="3" s="1"/>
  <c r="C139" i="3"/>
  <c r="M139" i="3" s="1"/>
  <c r="C170" i="3"/>
  <c r="M170" i="3" s="1"/>
  <c r="C200" i="3"/>
  <c r="M200" i="3" s="1"/>
  <c r="N74" i="3" l="1"/>
  <c r="Q74" i="3" s="1"/>
  <c r="N48" i="3"/>
  <c r="P48" i="3" s="1"/>
  <c r="N49" i="3"/>
  <c r="P49" i="3" s="1"/>
  <c r="N73" i="3"/>
  <c r="P73" i="3" s="1"/>
  <c r="N50" i="3"/>
  <c r="O50" i="3" s="1"/>
  <c r="Q50" i="3" s="1"/>
  <c r="D78" i="3"/>
  <c r="G78" i="3" s="1"/>
  <c r="B69" i="5" s="1"/>
  <c r="D139" i="3"/>
  <c r="G139" i="3" s="1"/>
  <c r="B130" i="5" s="1"/>
  <c r="N139" i="3"/>
  <c r="Q139" i="3" s="1"/>
  <c r="D170" i="3"/>
  <c r="G170" i="3" s="1"/>
  <c r="B161" i="5" s="1"/>
  <c r="D109" i="3"/>
  <c r="G109" i="3" s="1"/>
  <c r="B100" i="5" s="1"/>
  <c r="D200" i="3"/>
  <c r="G200" i="3" s="1"/>
  <c r="B191" i="5" s="1"/>
  <c r="N62" i="3"/>
  <c r="Q62" i="3" s="1"/>
  <c r="N71" i="3"/>
  <c r="Q71" i="3" s="1"/>
  <c r="N138" i="3"/>
  <c r="Q138" i="3" s="1"/>
  <c r="N198" i="3"/>
  <c r="Q198" i="3" s="1"/>
  <c r="N353" i="3"/>
  <c r="Q353" i="3" s="1"/>
  <c r="O75" i="3"/>
  <c r="Q75" i="3" s="1"/>
  <c r="O61" i="3"/>
  <c r="O51" i="3"/>
  <c r="Q51" i="3" s="1"/>
  <c r="P52" i="3"/>
  <c r="P59" i="3"/>
  <c r="O52" i="3"/>
  <c r="P72" i="3"/>
  <c r="P53" i="3"/>
  <c r="O59" i="3"/>
  <c r="O72" i="3"/>
  <c r="O53" i="3"/>
  <c r="O41" i="3"/>
  <c r="N37" i="3"/>
  <c r="Q37" i="3" s="1"/>
  <c r="O40" i="3"/>
  <c r="P41" i="3"/>
  <c r="O42" i="3"/>
  <c r="P40" i="3"/>
  <c r="P42" i="3"/>
  <c r="P60" i="3"/>
  <c r="P67" i="3"/>
  <c r="N25" i="3"/>
  <c r="Q25" i="3" s="1"/>
  <c r="P68" i="3"/>
  <c r="N35" i="3"/>
  <c r="Q35" i="3" s="1"/>
  <c r="O60" i="3"/>
  <c r="O67" i="3"/>
  <c r="O68" i="3"/>
  <c r="P28" i="3"/>
  <c r="P54" i="3"/>
  <c r="P168" i="3"/>
  <c r="Q168" i="3"/>
  <c r="P75" i="3"/>
  <c r="P61" i="3"/>
  <c r="P51" i="3"/>
  <c r="O28" i="3"/>
  <c r="O54" i="3"/>
  <c r="P291" i="3"/>
  <c r="Q291" i="3"/>
  <c r="P352" i="3"/>
  <c r="Q352" i="3"/>
  <c r="N199" i="3"/>
  <c r="O199" i="3" s="1"/>
  <c r="O74" i="3"/>
  <c r="O291" i="3"/>
  <c r="O352" i="3"/>
  <c r="O168" i="3"/>
  <c r="O167" i="3"/>
  <c r="P167" i="3"/>
  <c r="O36" i="3"/>
  <c r="P36" i="3"/>
  <c r="O22" i="3"/>
  <c r="P22" i="3"/>
  <c r="O169" i="3"/>
  <c r="P169" i="3"/>
  <c r="O30" i="3"/>
  <c r="P30" i="3"/>
  <c r="O31" i="3"/>
  <c r="P31" i="3"/>
  <c r="O45" i="3"/>
  <c r="P45" i="3"/>
  <c r="O39" i="3"/>
  <c r="P39" i="3"/>
  <c r="O77" i="3"/>
  <c r="P77" i="3"/>
  <c r="O137" i="3"/>
  <c r="P137" i="3"/>
  <c r="O228" i="3"/>
  <c r="P228" i="3"/>
  <c r="O229" i="3"/>
  <c r="P229" i="3"/>
  <c r="O230" i="3"/>
  <c r="P230" i="3"/>
  <c r="O38" i="3"/>
  <c r="P38" i="3"/>
  <c r="O20" i="3"/>
  <c r="P20" i="3"/>
  <c r="O33" i="3"/>
  <c r="P33" i="3"/>
  <c r="O24" i="3"/>
  <c r="P24" i="3"/>
  <c r="O29" i="3"/>
  <c r="P29" i="3"/>
  <c r="O17" i="3"/>
  <c r="Q17" i="3" s="1"/>
  <c r="P17" i="3"/>
  <c r="O32" i="3"/>
  <c r="P32" i="3"/>
  <c r="O21" i="3"/>
  <c r="P21" i="3"/>
  <c r="O43" i="3"/>
  <c r="P43" i="3"/>
  <c r="O27" i="3"/>
  <c r="P27" i="3"/>
  <c r="O197" i="3"/>
  <c r="P197" i="3"/>
  <c r="O76" i="3"/>
  <c r="P76" i="3"/>
  <c r="O46" i="3"/>
  <c r="P46" i="3"/>
  <c r="O47" i="3"/>
  <c r="P47" i="3"/>
  <c r="O44" i="3"/>
  <c r="P44" i="3"/>
  <c r="O34" i="3"/>
  <c r="P34" i="3"/>
  <c r="O23" i="3"/>
  <c r="P23" i="3"/>
  <c r="O26" i="3"/>
  <c r="P26" i="3"/>
  <c r="C171" i="3"/>
  <c r="M171" i="3" s="1"/>
  <c r="N170" i="3"/>
  <c r="Q170" i="3" s="1"/>
  <c r="C110" i="3"/>
  <c r="M110" i="3" s="1"/>
  <c r="C201" i="3"/>
  <c r="M201" i="3" s="1"/>
  <c r="N200" i="3"/>
  <c r="Q200" i="3" s="1"/>
  <c r="C79" i="3"/>
  <c r="M79" i="3" s="1"/>
  <c r="N78" i="3"/>
  <c r="Q78" i="3" s="1"/>
  <c r="C140" i="3"/>
  <c r="M140" i="3" s="1"/>
  <c r="O48" i="3" l="1"/>
  <c r="Q48" i="3" s="1"/>
  <c r="P74" i="3"/>
  <c r="P50" i="3"/>
  <c r="O49" i="3"/>
  <c r="Q49" i="3" s="1"/>
  <c r="Q73" i="3"/>
  <c r="O73" i="3"/>
  <c r="P71" i="3"/>
  <c r="P62" i="3"/>
  <c r="O71" i="3"/>
  <c r="D79" i="3"/>
  <c r="G79" i="3" s="1"/>
  <c r="B70" i="5" s="1"/>
  <c r="O62" i="3"/>
  <c r="D140" i="3"/>
  <c r="G140" i="3" s="1"/>
  <c r="B131" i="5" s="1"/>
  <c r="D201" i="3"/>
  <c r="G201" i="3" s="1"/>
  <c r="B192" i="5" s="1"/>
  <c r="N201" i="3"/>
  <c r="Q201" i="3" s="1"/>
  <c r="D171" i="3"/>
  <c r="G171" i="3" s="1"/>
  <c r="B162" i="5" s="1"/>
  <c r="D110" i="3"/>
  <c r="G110" i="3" s="1"/>
  <c r="B101" i="5" s="1"/>
  <c r="N69" i="3"/>
  <c r="N70" i="3"/>
  <c r="N63" i="3"/>
  <c r="N55" i="3"/>
  <c r="O198" i="3"/>
  <c r="P198" i="3"/>
  <c r="P138" i="3"/>
  <c r="O138" i="3"/>
  <c r="P353" i="3"/>
  <c r="O353" i="3"/>
  <c r="P37" i="3"/>
  <c r="P25" i="3"/>
  <c r="O37" i="3"/>
  <c r="O25" i="3"/>
  <c r="N18" i="3"/>
  <c r="N19" i="3"/>
  <c r="P35" i="3"/>
  <c r="P199" i="3"/>
  <c r="Q199" i="3"/>
  <c r="O35" i="3"/>
  <c r="O139" i="3"/>
  <c r="P139" i="3"/>
  <c r="O170" i="3"/>
  <c r="P170" i="3"/>
  <c r="O78" i="3"/>
  <c r="P78" i="3"/>
  <c r="O200" i="3"/>
  <c r="P200" i="3"/>
  <c r="C141" i="3"/>
  <c r="M141" i="3" s="1"/>
  <c r="N140" i="3"/>
  <c r="Q140" i="3" s="1"/>
  <c r="C202" i="3"/>
  <c r="M202" i="3" s="1"/>
  <c r="C172" i="3"/>
  <c r="M172" i="3" s="1"/>
  <c r="N171" i="3"/>
  <c r="C80" i="3"/>
  <c r="M80" i="3" s="1"/>
  <c r="N79" i="3"/>
  <c r="Q79" i="3" s="1"/>
  <c r="C111" i="3"/>
  <c r="M111" i="3" s="1"/>
  <c r="D80" i="3" l="1"/>
  <c r="G80" i="3" s="1"/>
  <c r="B71" i="5" s="1"/>
  <c r="D111" i="3"/>
  <c r="G111" i="3" s="1"/>
  <c r="B102" i="5" s="1"/>
  <c r="N111" i="3"/>
  <c r="Q111" i="3" s="1"/>
  <c r="D172" i="3"/>
  <c r="G172" i="3" s="1"/>
  <c r="B163" i="5" s="1"/>
  <c r="D141" i="3"/>
  <c r="G141" i="3" s="1"/>
  <c r="B132" i="5" s="1"/>
  <c r="N141" i="3"/>
  <c r="D202" i="3"/>
  <c r="G202" i="3" s="1"/>
  <c r="B193" i="5" s="1"/>
  <c r="P70" i="3"/>
  <c r="O70" i="3"/>
  <c r="Q70" i="3" s="1"/>
  <c r="N64" i="3"/>
  <c r="O63" i="3"/>
  <c r="Q63" i="3" s="1"/>
  <c r="P63" i="3"/>
  <c r="Q55" i="3"/>
  <c r="O55" i="3"/>
  <c r="P55" i="3"/>
  <c r="N56" i="3"/>
  <c r="O69" i="3"/>
  <c r="Q69" i="3" s="1"/>
  <c r="P69" i="3"/>
  <c r="P19" i="3"/>
  <c r="O19" i="3"/>
  <c r="Q19" i="3" s="1"/>
  <c r="P18" i="3"/>
  <c r="O18" i="3"/>
  <c r="Q18" i="3" s="1"/>
  <c r="O201" i="3"/>
  <c r="P201" i="3"/>
  <c r="O171" i="3"/>
  <c r="Q171" i="3" s="1"/>
  <c r="P171" i="3"/>
  <c r="O79" i="3"/>
  <c r="P79" i="3"/>
  <c r="O140" i="3"/>
  <c r="P140" i="3"/>
  <c r="C112" i="3"/>
  <c r="M112" i="3" s="1"/>
  <c r="C173" i="3"/>
  <c r="M173" i="3" s="1"/>
  <c r="N172" i="3"/>
  <c r="C142" i="3"/>
  <c r="M142" i="3" s="1"/>
  <c r="C81" i="3"/>
  <c r="M81" i="3" s="1"/>
  <c r="N80" i="3"/>
  <c r="Q80" i="3" s="1"/>
  <c r="C203" i="3"/>
  <c r="M203" i="3" s="1"/>
  <c r="N202" i="3"/>
  <c r="D81" i="3" l="1"/>
  <c r="G81" i="3" s="1"/>
  <c r="B72" i="5" s="1"/>
  <c r="D173" i="3"/>
  <c r="G173" i="3" s="1"/>
  <c r="B164" i="5" s="1"/>
  <c r="D203" i="3"/>
  <c r="G203" i="3" s="1"/>
  <c r="B194" i="5" s="1"/>
  <c r="D142" i="3"/>
  <c r="G142" i="3" s="1"/>
  <c r="B133" i="5" s="1"/>
  <c r="D112" i="3"/>
  <c r="G112" i="3" s="1"/>
  <c r="B103" i="5" s="1"/>
  <c r="P56" i="3"/>
  <c r="O56" i="3"/>
  <c r="Q56" i="3" s="1"/>
  <c r="O64" i="3"/>
  <c r="Q64" i="3" s="1"/>
  <c r="P64" i="3"/>
  <c r="N58" i="3"/>
  <c r="N57" i="3"/>
  <c r="N65" i="3"/>
  <c r="N66" i="3"/>
  <c r="O80" i="3"/>
  <c r="P80" i="3"/>
  <c r="O172" i="3"/>
  <c r="Q172" i="3" s="1"/>
  <c r="P172" i="3"/>
  <c r="O202" i="3"/>
  <c r="Q202" i="3" s="1"/>
  <c r="P202" i="3"/>
  <c r="O141" i="3"/>
  <c r="Q141" i="3" s="1"/>
  <c r="P141" i="3"/>
  <c r="O111" i="3"/>
  <c r="P111" i="3"/>
  <c r="C82" i="3"/>
  <c r="M82" i="3" s="1"/>
  <c r="N81" i="3"/>
  <c r="Q81" i="3" s="1"/>
  <c r="C204" i="3"/>
  <c r="M204" i="3" s="1"/>
  <c r="N203" i="3"/>
  <c r="C143" i="3"/>
  <c r="M143" i="3" s="1"/>
  <c r="N142" i="3"/>
  <c r="C113" i="3"/>
  <c r="M113" i="3" s="1"/>
  <c r="N112" i="3"/>
  <c r="Q112" i="3" s="1"/>
  <c r="C174" i="3"/>
  <c r="M174" i="3" s="1"/>
  <c r="N173" i="3"/>
  <c r="D143" i="3" l="1"/>
  <c r="G143" i="3" s="1"/>
  <c r="B134" i="5" s="1"/>
  <c r="D174" i="3"/>
  <c r="G174" i="3" s="1"/>
  <c r="B165" i="5" s="1"/>
  <c r="N174" i="3"/>
  <c r="D82" i="3"/>
  <c r="G82" i="3" s="1"/>
  <c r="B73" i="5" s="1"/>
  <c r="D113" i="3"/>
  <c r="G113" i="3" s="1"/>
  <c r="B104" i="5" s="1"/>
  <c r="N113" i="3"/>
  <c r="Q113" i="3" s="1"/>
  <c r="D204" i="3"/>
  <c r="G204" i="3" s="1"/>
  <c r="B195" i="5" s="1"/>
  <c r="P57" i="3"/>
  <c r="O57" i="3"/>
  <c r="Q57" i="3" s="1"/>
  <c r="P66" i="3"/>
  <c r="O66" i="3"/>
  <c r="Q66" i="3" s="1"/>
  <c r="O58" i="3"/>
  <c r="Q58" i="3" s="1"/>
  <c r="P58" i="3"/>
  <c r="O65" i="3"/>
  <c r="Q65" i="3" s="1"/>
  <c r="P65" i="3"/>
  <c r="O203" i="3"/>
  <c r="Q203" i="3" s="1"/>
  <c r="P203" i="3"/>
  <c r="O142" i="3"/>
  <c r="Q142" i="3" s="1"/>
  <c r="P142" i="3"/>
  <c r="O112" i="3"/>
  <c r="P112" i="3"/>
  <c r="O173" i="3"/>
  <c r="Q173" i="3" s="1"/>
  <c r="P173" i="3"/>
  <c r="O81" i="3"/>
  <c r="P81" i="3"/>
  <c r="C114" i="3"/>
  <c r="M114" i="3" s="1"/>
  <c r="C175" i="3"/>
  <c r="M175" i="3" s="1"/>
  <c r="C144" i="3"/>
  <c r="M144" i="3" s="1"/>
  <c r="N143" i="3"/>
  <c r="C83" i="3"/>
  <c r="M83" i="3" s="1"/>
  <c r="N82" i="3"/>
  <c r="C205" i="3"/>
  <c r="M205" i="3" s="1"/>
  <c r="N204" i="3"/>
  <c r="D205" i="3" l="1"/>
  <c r="G205" i="3" s="1"/>
  <c r="B196" i="5" s="1"/>
  <c r="D144" i="3"/>
  <c r="G144" i="3" s="1"/>
  <c r="B135" i="5" s="1"/>
  <c r="D114" i="3"/>
  <c r="G114" i="3" s="1"/>
  <c r="B105" i="5" s="1"/>
  <c r="D83" i="3"/>
  <c r="G83" i="3" s="1"/>
  <c r="B74" i="5" s="1"/>
  <c r="D175" i="3"/>
  <c r="G175" i="3" s="1"/>
  <c r="B166" i="5" s="1"/>
  <c r="O82" i="3"/>
  <c r="Q82" i="3" s="1"/>
  <c r="P82" i="3"/>
  <c r="O174" i="3"/>
  <c r="Q174" i="3" s="1"/>
  <c r="P174" i="3"/>
  <c r="O204" i="3"/>
  <c r="Q204" i="3" s="1"/>
  <c r="P204" i="3"/>
  <c r="O143" i="3"/>
  <c r="Q143" i="3" s="1"/>
  <c r="P143" i="3"/>
  <c r="O113" i="3"/>
  <c r="P113" i="3"/>
  <c r="C206" i="3"/>
  <c r="M206" i="3" s="1"/>
  <c r="N205" i="3"/>
  <c r="C145" i="3"/>
  <c r="M145" i="3" s="1"/>
  <c r="N144" i="3"/>
  <c r="C115" i="3"/>
  <c r="M115" i="3" s="1"/>
  <c r="N114" i="3"/>
  <c r="C84" i="3"/>
  <c r="M84" i="3" s="1"/>
  <c r="N83" i="3"/>
  <c r="Q83" i="3" s="1"/>
  <c r="C176" i="3"/>
  <c r="M176" i="3" s="1"/>
  <c r="N175" i="3"/>
  <c r="Q175" i="3" s="1"/>
  <c r="D145" i="3" l="1"/>
  <c r="G145" i="3" s="1"/>
  <c r="B136" i="5" s="1"/>
  <c r="D84" i="3"/>
  <c r="G84" i="3" s="1"/>
  <c r="B75" i="5" s="1"/>
  <c r="N84" i="3"/>
  <c r="Q84" i="3" s="1"/>
  <c r="D176" i="3"/>
  <c r="G176" i="3" s="1"/>
  <c r="B167" i="5" s="1"/>
  <c r="D115" i="3"/>
  <c r="G115" i="3" s="1"/>
  <c r="B106" i="5" s="1"/>
  <c r="N115" i="3"/>
  <c r="D206" i="3"/>
  <c r="G206" i="3" s="1"/>
  <c r="B197" i="5" s="1"/>
  <c r="O144" i="3"/>
  <c r="Q144" i="3" s="1"/>
  <c r="P144" i="3"/>
  <c r="O114" i="3"/>
  <c r="Q114" i="3" s="1"/>
  <c r="P114" i="3"/>
  <c r="O83" i="3"/>
  <c r="P83" i="3"/>
  <c r="O175" i="3"/>
  <c r="P175" i="3"/>
  <c r="O205" i="3"/>
  <c r="Q205" i="3" s="1"/>
  <c r="P205" i="3"/>
  <c r="C85" i="3"/>
  <c r="M85" i="3" s="1"/>
  <c r="C177" i="3"/>
  <c r="M177" i="3" s="1"/>
  <c r="N176" i="3"/>
  <c r="C116" i="3"/>
  <c r="M116" i="3" s="1"/>
  <c r="C207" i="3"/>
  <c r="M207" i="3" s="1"/>
  <c r="N206" i="3"/>
  <c r="C146" i="3"/>
  <c r="M146" i="3" s="1"/>
  <c r="N145" i="3"/>
  <c r="D177" i="3" l="1"/>
  <c r="G177" i="3" s="1"/>
  <c r="B168" i="5" s="1"/>
  <c r="D207" i="3"/>
  <c r="G207" i="3" s="1"/>
  <c r="B198" i="5" s="1"/>
  <c r="D146" i="3"/>
  <c r="G146" i="3" s="1"/>
  <c r="B137" i="5" s="1"/>
  <c r="D116" i="3"/>
  <c r="G116" i="3" s="1"/>
  <c r="B107" i="5" s="1"/>
  <c r="D85" i="3"/>
  <c r="G85" i="3" s="1"/>
  <c r="B76" i="5" s="1"/>
  <c r="O206" i="3"/>
  <c r="Q206" i="3" s="1"/>
  <c r="P206" i="3"/>
  <c r="O176" i="3"/>
  <c r="Q176" i="3" s="1"/>
  <c r="P176" i="3"/>
  <c r="O145" i="3"/>
  <c r="Q145" i="3" s="1"/>
  <c r="P145" i="3"/>
  <c r="O115" i="3"/>
  <c r="Q115" i="3" s="1"/>
  <c r="P115" i="3"/>
  <c r="O84" i="3"/>
  <c r="P84" i="3"/>
  <c r="C147" i="3"/>
  <c r="M147" i="3" s="1"/>
  <c r="N146" i="3"/>
  <c r="C117" i="3"/>
  <c r="M117" i="3" s="1"/>
  <c r="N116" i="3"/>
  <c r="C86" i="3"/>
  <c r="M86" i="3" s="1"/>
  <c r="N85" i="3"/>
  <c r="Q85" i="3" s="1"/>
  <c r="C208" i="3"/>
  <c r="M208" i="3" s="1"/>
  <c r="N207" i="3"/>
  <c r="C178" i="3"/>
  <c r="M178" i="3" s="1"/>
  <c r="N177" i="3"/>
  <c r="D208" i="3" l="1"/>
  <c r="G208" i="3" s="1"/>
  <c r="B199" i="5" s="1"/>
  <c r="D117" i="3"/>
  <c r="G117" i="3" s="1"/>
  <c r="B108" i="5" s="1"/>
  <c r="N117" i="3"/>
  <c r="D178" i="3"/>
  <c r="G178" i="3" s="1"/>
  <c r="B169" i="5" s="1"/>
  <c r="D86" i="3"/>
  <c r="G86" i="3" s="1"/>
  <c r="B77" i="5" s="1"/>
  <c r="N86" i="3"/>
  <c r="D147" i="3"/>
  <c r="G147" i="3" s="1"/>
  <c r="B138" i="5" s="1"/>
  <c r="O116" i="3"/>
  <c r="Q116" i="3" s="1"/>
  <c r="P116" i="3"/>
  <c r="O85" i="3"/>
  <c r="P85" i="3"/>
  <c r="O207" i="3"/>
  <c r="Q207" i="3" s="1"/>
  <c r="P207" i="3"/>
  <c r="O177" i="3"/>
  <c r="Q177" i="3" s="1"/>
  <c r="P177" i="3"/>
  <c r="O146" i="3"/>
  <c r="Q146" i="3" s="1"/>
  <c r="P146" i="3"/>
  <c r="C209" i="3"/>
  <c r="M209" i="3" s="1"/>
  <c r="N208" i="3"/>
  <c r="C179" i="3"/>
  <c r="M179" i="3" s="1"/>
  <c r="N178" i="3"/>
  <c r="C87" i="3"/>
  <c r="M87" i="3" s="1"/>
  <c r="C148" i="3"/>
  <c r="M148" i="3" s="1"/>
  <c r="N147" i="3"/>
  <c r="C118" i="3"/>
  <c r="M118" i="3" s="1"/>
  <c r="D148" i="3" l="1"/>
  <c r="G148" i="3" s="1"/>
  <c r="B139" i="5" s="1"/>
  <c r="D179" i="3"/>
  <c r="G179" i="3" s="1"/>
  <c r="B170" i="5" s="1"/>
  <c r="D118" i="3"/>
  <c r="G118" i="3" s="1"/>
  <c r="B109" i="5" s="1"/>
  <c r="D87" i="3"/>
  <c r="G87" i="3" s="1"/>
  <c r="B78" i="5" s="1"/>
  <c r="D209" i="3"/>
  <c r="G209" i="3" s="1"/>
  <c r="B200" i="5" s="1"/>
  <c r="O147" i="3"/>
  <c r="Q147" i="3" s="1"/>
  <c r="P147" i="3"/>
  <c r="O178" i="3"/>
  <c r="Q178" i="3" s="1"/>
  <c r="P178" i="3"/>
  <c r="O117" i="3"/>
  <c r="Q117" i="3" s="1"/>
  <c r="P117" i="3"/>
  <c r="O86" i="3"/>
  <c r="Q86" i="3" s="1"/>
  <c r="P86" i="3"/>
  <c r="O208" i="3"/>
  <c r="Q208" i="3" s="1"/>
  <c r="P208" i="3"/>
  <c r="C149" i="3"/>
  <c r="M149" i="3" s="1"/>
  <c r="N148" i="3"/>
  <c r="C180" i="3"/>
  <c r="M180" i="3" s="1"/>
  <c r="N179" i="3"/>
  <c r="C119" i="3"/>
  <c r="M119" i="3" s="1"/>
  <c r="N118" i="3"/>
  <c r="C88" i="3"/>
  <c r="M88" i="3" s="1"/>
  <c r="N87" i="3"/>
  <c r="C210" i="3"/>
  <c r="M210" i="3" s="1"/>
  <c r="N209" i="3"/>
  <c r="D88" i="3" l="1"/>
  <c r="G88" i="3" s="1"/>
  <c r="B79" i="5" s="1"/>
  <c r="D180" i="3"/>
  <c r="G180" i="3" s="1"/>
  <c r="B171" i="5" s="1"/>
  <c r="N180" i="3"/>
  <c r="Q180" i="3" s="1"/>
  <c r="D210" i="3"/>
  <c r="G210" i="3" s="1"/>
  <c r="B201" i="5" s="1"/>
  <c r="D119" i="3"/>
  <c r="G119" i="3" s="1"/>
  <c r="B110" i="5" s="1"/>
  <c r="N119" i="3"/>
  <c r="D149" i="3"/>
  <c r="G149" i="3" s="1"/>
  <c r="B140" i="5" s="1"/>
  <c r="O179" i="3"/>
  <c r="Q179" i="3" s="1"/>
  <c r="P179" i="3"/>
  <c r="O118" i="3"/>
  <c r="Q118" i="3" s="1"/>
  <c r="P118" i="3"/>
  <c r="O87" i="3"/>
  <c r="Q87" i="3" s="1"/>
  <c r="P87" i="3"/>
  <c r="O209" i="3"/>
  <c r="Q209" i="3" s="1"/>
  <c r="P209" i="3"/>
  <c r="O148" i="3"/>
  <c r="Q148" i="3" s="1"/>
  <c r="P148" i="3"/>
  <c r="C181" i="3"/>
  <c r="M181" i="3" s="1"/>
  <c r="C211" i="3"/>
  <c r="M211" i="3" s="1"/>
  <c r="N210" i="3"/>
  <c r="Q210" i="3" s="1"/>
  <c r="C120" i="3"/>
  <c r="M120" i="3" s="1"/>
  <c r="C150" i="3"/>
  <c r="M150" i="3" s="1"/>
  <c r="N149" i="3"/>
  <c r="C89" i="3"/>
  <c r="M89" i="3" s="1"/>
  <c r="N88" i="3"/>
  <c r="D150" i="3" l="1"/>
  <c r="G150" i="3" s="1"/>
  <c r="B141" i="5" s="1"/>
  <c r="D211" i="3"/>
  <c r="G211" i="3" s="1"/>
  <c r="B202" i="5" s="1"/>
  <c r="N211" i="3"/>
  <c r="Q211" i="3" s="1"/>
  <c r="D89" i="3"/>
  <c r="G89" i="3" s="1"/>
  <c r="B80" i="5" s="1"/>
  <c r="D120" i="3"/>
  <c r="G120" i="3" s="1"/>
  <c r="B111" i="5" s="1"/>
  <c r="D181" i="3"/>
  <c r="G181" i="3" s="1"/>
  <c r="B172" i="5" s="1"/>
  <c r="O149" i="3"/>
  <c r="Q149" i="3" s="1"/>
  <c r="P149" i="3"/>
  <c r="O210" i="3"/>
  <c r="P210" i="3"/>
  <c r="O88" i="3"/>
  <c r="Q88" i="3" s="1"/>
  <c r="P88" i="3"/>
  <c r="O119" i="3"/>
  <c r="Q119" i="3" s="1"/>
  <c r="P119" i="3"/>
  <c r="O180" i="3"/>
  <c r="P180" i="3"/>
  <c r="C90" i="3"/>
  <c r="M90" i="3" s="1"/>
  <c r="N89" i="3"/>
  <c r="C121" i="3"/>
  <c r="M121" i="3" s="1"/>
  <c r="N120" i="3"/>
  <c r="C182" i="3"/>
  <c r="M182" i="3" s="1"/>
  <c r="N181" i="3"/>
  <c r="Q181" i="3" s="1"/>
  <c r="C151" i="3"/>
  <c r="M151" i="3" s="1"/>
  <c r="N150" i="3"/>
  <c r="C212" i="3"/>
  <c r="M212" i="3" s="1"/>
  <c r="D121" i="3" l="1"/>
  <c r="G121" i="3" s="1"/>
  <c r="B112" i="5" s="1"/>
  <c r="D151" i="3"/>
  <c r="G151" i="3" s="1"/>
  <c r="B142" i="5" s="1"/>
  <c r="D212" i="3"/>
  <c r="G212" i="3" s="1"/>
  <c r="B203" i="5" s="1"/>
  <c r="D182" i="3"/>
  <c r="G182" i="3" s="1"/>
  <c r="B173" i="5" s="1"/>
  <c r="D90" i="3"/>
  <c r="G90" i="3" s="1"/>
  <c r="B81" i="5" s="1"/>
  <c r="O150" i="3"/>
  <c r="Q150" i="3" s="1"/>
  <c r="P150" i="3"/>
  <c r="O181" i="3"/>
  <c r="P181" i="3"/>
  <c r="O120" i="3"/>
  <c r="Q120" i="3" s="1"/>
  <c r="P120" i="3"/>
  <c r="O211" i="3"/>
  <c r="P211" i="3"/>
  <c r="O89" i="3"/>
  <c r="Q89" i="3" s="1"/>
  <c r="P89" i="3"/>
  <c r="C213" i="3"/>
  <c r="M213" i="3" s="1"/>
  <c r="N212" i="3"/>
  <c r="Q212" i="3" s="1"/>
  <c r="C183" i="3"/>
  <c r="M183" i="3" s="1"/>
  <c r="N182" i="3"/>
  <c r="Q182" i="3" s="1"/>
  <c r="C91" i="3"/>
  <c r="M91" i="3" s="1"/>
  <c r="N90" i="3"/>
  <c r="C152" i="3"/>
  <c r="M152" i="3" s="1"/>
  <c r="N151" i="3"/>
  <c r="Q151" i="3" s="1"/>
  <c r="C122" i="3"/>
  <c r="M122" i="3" s="1"/>
  <c r="N121" i="3"/>
  <c r="Q121" i="3" s="1"/>
  <c r="D183" i="3" l="1"/>
  <c r="G183" i="3" s="1"/>
  <c r="B174" i="5" s="1"/>
  <c r="D152" i="3"/>
  <c r="G152" i="3" s="1"/>
  <c r="B143" i="5" s="1"/>
  <c r="N152" i="3"/>
  <c r="Q152" i="3" s="1"/>
  <c r="D122" i="3"/>
  <c r="G122" i="3" s="1"/>
  <c r="B113" i="5" s="1"/>
  <c r="D91" i="3"/>
  <c r="G91" i="3" s="1"/>
  <c r="B82" i="5" s="1"/>
  <c r="N91" i="3"/>
  <c r="D213" i="3"/>
  <c r="G213" i="3" s="1"/>
  <c r="B204" i="5" s="1"/>
  <c r="O151" i="3"/>
  <c r="P151" i="3"/>
  <c r="O182" i="3"/>
  <c r="P182" i="3"/>
  <c r="O121" i="3"/>
  <c r="P121" i="3"/>
  <c r="O90" i="3"/>
  <c r="Q90" i="3" s="1"/>
  <c r="P90" i="3"/>
  <c r="O212" i="3"/>
  <c r="P212" i="3"/>
  <c r="C153" i="3"/>
  <c r="M153" i="3" s="1"/>
  <c r="C123" i="3"/>
  <c r="M123" i="3" s="1"/>
  <c r="N122" i="3"/>
  <c r="Q122" i="3" s="1"/>
  <c r="C92" i="3"/>
  <c r="M92" i="3" s="1"/>
  <c r="C214" i="3"/>
  <c r="M214" i="3" s="1"/>
  <c r="N213" i="3"/>
  <c r="C184" i="3"/>
  <c r="M184" i="3" s="1"/>
  <c r="N183" i="3"/>
  <c r="Q183" i="3" s="1"/>
  <c r="D214" i="3" l="1"/>
  <c r="G214" i="3" s="1"/>
  <c r="B205" i="5" s="1"/>
  <c r="D123" i="3"/>
  <c r="G123" i="3" s="1"/>
  <c r="B114" i="5" s="1"/>
  <c r="N123" i="3"/>
  <c r="Q123" i="3" s="1"/>
  <c r="D184" i="3"/>
  <c r="G184" i="3" s="1"/>
  <c r="B175" i="5" s="1"/>
  <c r="D92" i="3"/>
  <c r="G92" i="3" s="1"/>
  <c r="B83" i="5" s="1"/>
  <c r="D153" i="3"/>
  <c r="G153" i="3" s="1"/>
  <c r="B144" i="5" s="1"/>
  <c r="O122" i="3"/>
  <c r="P122" i="3"/>
  <c r="O91" i="3"/>
  <c r="Q91" i="3" s="1"/>
  <c r="P91" i="3"/>
  <c r="O213" i="3"/>
  <c r="Q213" i="3" s="1"/>
  <c r="P213" i="3"/>
  <c r="O183" i="3"/>
  <c r="P183" i="3"/>
  <c r="O152" i="3"/>
  <c r="P152" i="3"/>
  <c r="C185" i="3"/>
  <c r="M185" i="3" s="1"/>
  <c r="N184" i="3"/>
  <c r="Q184" i="3" s="1"/>
  <c r="C93" i="3"/>
  <c r="M93" i="3" s="1"/>
  <c r="N92" i="3"/>
  <c r="C154" i="3"/>
  <c r="M154" i="3" s="1"/>
  <c r="N153" i="3"/>
  <c r="C215" i="3"/>
  <c r="M215" i="3" s="1"/>
  <c r="N214" i="3"/>
  <c r="C124" i="3"/>
  <c r="M124" i="3" s="1"/>
  <c r="D215" i="3" l="1"/>
  <c r="G215" i="3" s="1"/>
  <c r="B206" i="5" s="1"/>
  <c r="D93" i="3"/>
  <c r="G93" i="3" s="1"/>
  <c r="B84" i="5" s="1"/>
  <c r="N93" i="3"/>
  <c r="D124" i="3"/>
  <c r="G124" i="3" s="1"/>
  <c r="B115" i="5" s="1"/>
  <c r="D154" i="3"/>
  <c r="G154" i="3" s="1"/>
  <c r="B145" i="5" s="1"/>
  <c r="D185" i="3"/>
  <c r="G185" i="3" s="1"/>
  <c r="B176" i="5" s="1"/>
  <c r="O214" i="3"/>
  <c r="Q214" i="3" s="1"/>
  <c r="P214" i="3"/>
  <c r="O92" i="3"/>
  <c r="Q92" i="3" s="1"/>
  <c r="P92" i="3"/>
  <c r="O123" i="3"/>
  <c r="P123" i="3"/>
  <c r="O153" i="3"/>
  <c r="Q153" i="3" s="1"/>
  <c r="P153" i="3"/>
  <c r="O184" i="3"/>
  <c r="P184" i="3"/>
  <c r="C125" i="3"/>
  <c r="M125" i="3" s="1"/>
  <c r="N124" i="3"/>
  <c r="Q124" i="3" s="1"/>
  <c r="C155" i="3"/>
  <c r="M155" i="3" s="1"/>
  <c r="N154" i="3"/>
  <c r="C186" i="3"/>
  <c r="M186" i="3" s="1"/>
  <c r="N185" i="3"/>
  <c r="Q185" i="3" s="1"/>
  <c r="C216" i="3"/>
  <c r="M216" i="3" s="1"/>
  <c r="N215" i="3"/>
  <c r="Q215" i="3" s="1"/>
  <c r="C94" i="3"/>
  <c r="M94" i="3" s="1"/>
  <c r="D216" i="3" l="1"/>
  <c r="G216" i="3" s="1"/>
  <c r="B207" i="5" s="1"/>
  <c r="D155" i="3"/>
  <c r="G155" i="3" s="1"/>
  <c r="B146" i="5" s="1"/>
  <c r="N155" i="3"/>
  <c r="D94" i="3"/>
  <c r="G94" i="3" s="1"/>
  <c r="B85" i="5" s="1"/>
  <c r="D186" i="3"/>
  <c r="G186" i="3" s="1"/>
  <c r="B177" i="5" s="1"/>
  <c r="D125" i="3"/>
  <c r="G125" i="3" s="1"/>
  <c r="B116" i="5" s="1"/>
  <c r="O154" i="3"/>
  <c r="Q154" i="3" s="1"/>
  <c r="P154" i="3"/>
  <c r="O185" i="3"/>
  <c r="P185" i="3"/>
  <c r="O215" i="3"/>
  <c r="P215" i="3"/>
  <c r="O93" i="3"/>
  <c r="Q93" i="3" s="1"/>
  <c r="P93" i="3"/>
  <c r="O124" i="3"/>
  <c r="P124" i="3"/>
  <c r="C95" i="3"/>
  <c r="M95" i="3" s="1"/>
  <c r="N94" i="3"/>
  <c r="C187" i="3"/>
  <c r="M187" i="3" s="1"/>
  <c r="N186" i="3"/>
  <c r="Q186" i="3" s="1"/>
  <c r="C126" i="3"/>
  <c r="M126" i="3" s="1"/>
  <c r="N125" i="3"/>
  <c r="C217" i="3"/>
  <c r="M217" i="3" s="1"/>
  <c r="N216" i="3"/>
  <c r="C156" i="3"/>
  <c r="M156" i="3" s="1"/>
  <c r="D217" i="3" l="1"/>
  <c r="G217" i="3" s="1"/>
  <c r="B208" i="5" s="1"/>
  <c r="D187" i="3"/>
  <c r="G187" i="3" s="1"/>
  <c r="B178" i="5" s="1"/>
  <c r="N187" i="3"/>
  <c r="Q187" i="3" s="1"/>
  <c r="D156" i="3"/>
  <c r="G156" i="3" s="1"/>
  <c r="B147" i="5" s="1"/>
  <c r="D126" i="3"/>
  <c r="G126" i="3" s="1"/>
  <c r="B117" i="5" s="1"/>
  <c r="N126" i="3"/>
  <c r="D95" i="3"/>
  <c r="G95" i="3" s="1"/>
  <c r="B86" i="5" s="1"/>
  <c r="O216" i="3"/>
  <c r="Q216" i="3" s="1"/>
  <c r="P216" i="3"/>
  <c r="O186" i="3"/>
  <c r="P186" i="3"/>
  <c r="O155" i="3"/>
  <c r="Q155" i="3" s="1"/>
  <c r="P155" i="3"/>
  <c r="O125" i="3"/>
  <c r="Q125" i="3" s="1"/>
  <c r="P125" i="3"/>
  <c r="O94" i="3"/>
  <c r="Q94" i="3" s="1"/>
  <c r="P94" i="3"/>
  <c r="C218" i="3"/>
  <c r="M218" i="3" s="1"/>
  <c r="N217" i="3"/>
  <c r="C157" i="3"/>
  <c r="M157" i="3" s="1"/>
  <c r="N156" i="3"/>
  <c r="Q156" i="3" s="1"/>
  <c r="C127" i="3"/>
  <c r="M127" i="3" s="1"/>
  <c r="C96" i="3"/>
  <c r="M96" i="3" s="1"/>
  <c r="N95" i="3"/>
  <c r="C188" i="3"/>
  <c r="M188" i="3" s="1"/>
  <c r="D157" i="3" l="1"/>
  <c r="G157" i="3" s="1"/>
  <c r="B148" i="5" s="1"/>
  <c r="D96" i="3"/>
  <c r="G96" i="3" s="1"/>
  <c r="B87" i="5" s="1"/>
  <c r="D188" i="3"/>
  <c r="G188" i="3" s="1"/>
  <c r="B179" i="5" s="1"/>
  <c r="D127" i="3"/>
  <c r="G127" i="3" s="1"/>
  <c r="B118" i="5" s="1"/>
  <c r="D218" i="3"/>
  <c r="G218" i="3" s="1"/>
  <c r="B209" i="5" s="1"/>
  <c r="O156" i="3"/>
  <c r="P156" i="3"/>
  <c r="O126" i="3"/>
  <c r="Q126" i="3" s="1"/>
  <c r="P126" i="3"/>
  <c r="O95" i="3"/>
  <c r="Q95" i="3" s="1"/>
  <c r="P95" i="3"/>
  <c r="O187" i="3"/>
  <c r="P187" i="3"/>
  <c r="O217" i="3"/>
  <c r="Q217" i="3" s="1"/>
  <c r="P217" i="3"/>
  <c r="C189" i="3"/>
  <c r="M189" i="3" s="1"/>
  <c r="N188" i="3"/>
  <c r="Q188" i="3" s="1"/>
  <c r="C128" i="3"/>
  <c r="M128" i="3" s="1"/>
  <c r="N127" i="3"/>
  <c r="C219" i="3"/>
  <c r="M219" i="3" s="1"/>
  <c r="N218" i="3"/>
  <c r="Q218" i="3" s="1"/>
  <c r="C97" i="3"/>
  <c r="M97" i="3" s="1"/>
  <c r="N96" i="3"/>
  <c r="C158" i="3"/>
  <c r="M158" i="3" s="1"/>
  <c r="N157" i="3"/>
  <c r="D128" i="3" l="1"/>
  <c r="G128" i="3" s="1"/>
  <c r="B119" i="5" s="1"/>
  <c r="D97" i="3"/>
  <c r="G97" i="3" s="1"/>
  <c r="B88" i="5" s="1"/>
  <c r="N97" i="3"/>
  <c r="Q97" i="3" s="1"/>
  <c r="D158" i="3"/>
  <c r="G158" i="3" s="1"/>
  <c r="B149" i="5" s="1"/>
  <c r="D219" i="3"/>
  <c r="G219" i="3" s="1"/>
  <c r="B210" i="5" s="1"/>
  <c r="N219" i="3"/>
  <c r="Q219" i="3" s="1"/>
  <c r="D189" i="3"/>
  <c r="G189" i="3" s="1"/>
  <c r="B180" i="5" s="1"/>
  <c r="O96" i="3"/>
  <c r="Q96" i="3" s="1"/>
  <c r="P96" i="3"/>
  <c r="O127" i="3"/>
  <c r="Q127" i="3" s="1"/>
  <c r="P127" i="3"/>
  <c r="O157" i="3"/>
  <c r="Q157" i="3" s="1"/>
  <c r="P157" i="3"/>
  <c r="O218" i="3"/>
  <c r="P218" i="3"/>
  <c r="O188" i="3"/>
  <c r="P188" i="3"/>
  <c r="C98" i="3"/>
  <c r="M98" i="3" s="1"/>
  <c r="C159" i="3"/>
  <c r="M159" i="3" s="1"/>
  <c r="N158" i="3"/>
  <c r="C220" i="3"/>
  <c r="M220" i="3" s="1"/>
  <c r="C190" i="3"/>
  <c r="M190" i="3" s="1"/>
  <c r="N189" i="3"/>
  <c r="Q189" i="3" s="1"/>
  <c r="C129" i="3"/>
  <c r="M129" i="3" s="1"/>
  <c r="N128" i="3"/>
  <c r="D190" i="3" l="1"/>
  <c r="G190" i="3" s="1"/>
  <c r="B181" i="5" s="1"/>
  <c r="D159" i="3"/>
  <c r="G159" i="3" s="1"/>
  <c r="B150" i="5" s="1"/>
  <c r="N159" i="3"/>
  <c r="Q159" i="3" s="1"/>
  <c r="D129" i="3"/>
  <c r="G129" i="3" s="1"/>
  <c r="B120" i="5" s="1"/>
  <c r="D220" i="3"/>
  <c r="G220" i="3" s="1"/>
  <c r="B211" i="5" s="1"/>
  <c r="D98" i="3"/>
  <c r="G98" i="3" s="1"/>
  <c r="B89" i="5" s="1"/>
  <c r="O189" i="3"/>
  <c r="P189" i="3"/>
  <c r="O219" i="3"/>
  <c r="P219" i="3"/>
  <c r="O158" i="3"/>
  <c r="Q158" i="3" s="1"/>
  <c r="P158" i="3"/>
  <c r="O128" i="3"/>
  <c r="Q128" i="3" s="1"/>
  <c r="P128" i="3"/>
  <c r="O97" i="3"/>
  <c r="P97" i="3"/>
  <c r="C130" i="3"/>
  <c r="M130" i="3" s="1"/>
  <c r="N129" i="3"/>
  <c r="C221" i="3"/>
  <c r="M221" i="3" s="1"/>
  <c r="N220" i="3"/>
  <c r="Q220" i="3" s="1"/>
  <c r="C99" i="3"/>
  <c r="M99" i="3" s="1"/>
  <c r="N98" i="3"/>
  <c r="Q98" i="3" s="1"/>
  <c r="C191" i="3"/>
  <c r="M191" i="3" s="1"/>
  <c r="N190" i="3"/>
  <c r="Q190" i="3" s="1"/>
  <c r="C160" i="3"/>
  <c r="M160" i="3" s="1"/>
  <c r="D191" i="3" l="1"/>
  <c r="G191" i="3" s="1"/>
  <c r="B182" i="5" s="1"/>
  <c r="D221" i="3"/>
  <c r="G221" i="3" s="1"/>
  <c r="B212" i="5" s="1"/>
  <c r="N221" i="3"/>
  <c r="D160" i="3"/>
  <c r="G160" i="3" s="1"/>
  <c r="B151" i="5" s="1"/>
  <c r="D99" i="3"/>
  <c r="G99" i="3" s="1"/>
  <c r="B90" i="5" s="1"/>
  <c r="D130" i="3"/>
  <c r="G130" i="3" s="1"/>
  <c r="B121" i="5" s="1"/>
  <c r="O190" i="3"/>
  <c r="P190" i="3"/>
  <c r="O220" i="3"/>
  <c r="P220" i="3"/>
  <c r="O159" i="3"/>
  <c r="P159" i="3"/>
  <c r="O98" i="3"/>
  <c r="P98" i="3"/>
  <c r="O129" i="3"/>
  <c r="Q129" i="3" s="1"/>
  <c r="P129" i="3"/>
  <c r="C161" i="3"/>
  <c r="M161" i="3" s="1"/>
  <c r="N160" i="3"/>
  <c r="Q160" i="3" s="1"/>
  <c r="C100" i="3"/>
  <c r="M100" i="3" s="1"/>
  <c r="N99" i="3"/>
  <c r="Q99" i="3" s="1"/>
  <c r="C131" i="3"/>
  <c r="M131" i="3" s="1"/>
  <c r="N130" i="3"/>
  <c r="Q130" i="3" s="1"/>
  <c r="C192" i="3"/>
  <c r="M192" i="3" s="1"/>
  <c r="N191" i="3"/>
  <c r="Q191" i="3" s="1"/>
  <c r="C222" i="3"/>
  <c r="M222" i="3" s="1"/>
  <c r="D192" i="3" l="1"/>
  <c r="G192" i="3" s="1"/>
  <c r="B183" i="5" s="1"/>
  <c r="D100" i="3"/>
  <c r="G100" i="3" s="1"/>
  <c r="B91" i="5" s="1"/>
  <c r="N100" i="3"/>
  <c r="D222" i="3"/>
  <c r="G222" i="3" s="1"/>
  <c r="B213" i="5" s="1"/>
  <c r="D131" i="3"/>
  <c r="G131" i="3" s="1"/>
  <c r="B122" i="5" s="1"/>
  <c r="D161" i="3"/>
  <c r="G161" i="3" s="1"/>
  <c r="B152" i="5" s="1"/>
  <c r="O99" i="3"/>
  <c r="P99" i="3"/>
  <c r="O130" i="3"/>
  <c r="P130" i="3"/>
  <c r="O191" i="3"/>
  <c r="P191" i="3"/>
  <c r="O221" i="3"/>
  <c r="Q221" i="3" s="1"/>
  <c r="P221" i="3"/>
  <c r="O160" i="3"/>
  <c r="P160" i="3"/>
  <c r="C223" i="3"/>
  <c r="M223" i="3" s="1"/>
  <c r="N222" i="3"/>
  <c r="C132" i="3"/>
  <c r="M132" i="3" s="1"/>
  <c r="N131" i="3"/>
  <c r="Q131" i="3" s="1"/>
  <c r="C162" i="3"/>
  <c r="M162" i="3" s="1"/>
  <c r="N161" i="3"/>
  <c r="C193" i="3"/>
  <c r="M193" i="3" s="1"/>
  <c r="N192" i="3"/>
  <c r="Q192" i="3" s="1"/>
  <c r="C101" i="3"/>
  <c r="M101" i="3" s="1"/>
  <c r="D193" i="3" l="1"/>
  <c r="G193" i="3" s="1"/>
  <c r="B184" i="5" s="1"/>
  <c r="D132" i="3"/>
  <c r="G132" i="3" s="1"/>
  <c r="B123" i="5" s="1"/>
  <c r="N132" i="3"/>
  <c r="Q132" i="3" s="1"/>
  <c r="D101" i="3"/>
  <c r="G101" i="3" s="1"/>
  <c r="B92" i="5" s="1"/>
  <c r="D162" i="3"/>
  <c r="G162" i="3" s="1"/>
  <c r="B153" i="5" s="1"/>
  <c r="D223" i="3"/>
  <c r="G223" i="3" s="1"/>
  <c r="B214" i="5" s="1"/>
  <c r="O192" i="3"/>
  <c r="P192" i="3"/>
  <c r="O131" i="3"/>
  <c r="P131" i="3"/>
  <c r="O100" i="3"/>
  <c r="Q100" i="3" s="1"/>
  <c r="P100" i="3"/>
  <c r="O161" i="3"/>
  <c r="Q161" i="3" s="1"/>
  <c r="P161" i="3"/>
  <c r="O222" i="3"/>
  <c r="Q222" i="3" s="1"/>
  <c r="P222" i="3"/>
  <c r="C102" i="3"/>
  <c r="M102" i="3" s="1"/>
  <c r="N101" i="3"/>
  <c r="Q101" i="3" s="1"/>
  <c r="C163" i="3"/>
  <c r="M163" i="3" s="1"/>
  <c r="N162" i="3"/>
  <c r="C224" i="3"/>
  <c r="M224" i="3" s="1"/>
  <c r="N223" i="3"/>
  <c r="C194" i="3"/>
  <c r="M194" i="3" s="1"/>
  <c r="N193" i="3"/>
  <c r="Q193" i="3" s="1"/>
  <c r="C133" i="3"/>
  <c r="M133" i="3" s="1"/>
  <c r="D194" i="3" l="1"/>
  <c r="G194" i="3" s="1"/>
  <c r="B185" i="5" s="1"/>
  <c r="D163" i="3"/>
  <c r="G163" i="3" s="1"/>
  <c r="B154" i="5" s="1"/>
  <c r="N163" i="3"/>
  <c r="D133" i="3"/>
  <c r="G133" i="3" s="1"/>
  <c r="B124" i="5" s="1"/>
  <c r="D224" i="3"/>
  <c r="G224" i="3" s="1"/>
  <c r="B215" i="5" s="1"/>
  <c r="D102" i="3"/>
  <c r="G102" i="3" s="1"/>
  <c r="B93" i="5" s="1"/>
  <c r="O193" i="3"/>
  <c r="P193" i="3"/>
  <c r="O223" i="3"/>
  <c r="Q223" i="3" s="1"/>
  <c r="P223" i="3"/>
  <c r="O162" i="3"/>
  <c r="Q162" i="3" s="1"/>
  <c r="P162" i="3"/>
  <c r="O132" i="3"/>
  <c r="P132" i="3"/>
  <c r="O101" i="3"/>
  <c r="P101" i="3"/>
  <c r="C134" i="3"/>
  <c r="M134" i="3" s="1"/>
  <c r="N133" i="3"/>
  <c r="Q133" i="3" s="1"/>
  <c r="C225" i="3"/>
  <c r="M225" i="3" s="1"/>
  <c r="N224" i="3"/>
  <c r="Q224" i="3" s="1"/>
  <c r="C103" i="3"/>
  <c r="M103" i="3" s="1"/>
  <c r="N102" i="3"/>
  <c r="C195" i="3"/>
  <c r="M195" i="3" s="1"/>
  <c r="N194" i="3"/>
  <c r="Q194" i="3" s="1"/>
  <c r="C164" i="3"/>
  <c r="M164" i="3" s="1"/>
  <c r="D195" i="3" l="1"/>
  <c r="G195" i="3" s="1"/>
  <c r="B186" i="5" s="1"/>
  <c r="D225" i="3"/>
  <c r="G225" i="3" s="1"/>
  <c r="B216" i="5" s="1"/>
  <c r="N225" i="3"/>
  <c r="Q225" i="3" s="1"/>
  <c r="D164" i="3"/>
  <c r="G164" i="3" s="1"/>
  <c r="B155" i="5" s="1"/>
  <c r="D103" i="3"/>
  <c r="G103" i="3" s="1"/>
  <c r="B94" i="5" s="1"/>
  <c r="D134" i="3"/>
  <c r="G134" i="3" s="1"/>
  <c r="B125" i="5" s="1"/>
  <c r="O194" i="3"/>
  <c r="P194" i="3"/>
  <c r="O224" i="3"/>
  <c r="P224" i="3"/>
  <c r="O163" i="3"/>
  <c r="Q163" i="3" s="1"/>
  <c r="P163" i="3"/>
  <c r="O102" i="3"/>
  <c r="Q102" i="3" s="1"/>
  <c r="P102" i="3"/>
  <c r="O133" i="3"/>
  <c r="P133" i="3"/>
  <c r="C165" i="3"/>
  <c r="M165" i="3" s="1"/>
  <c r="N164" i="3"/>
  <c r="C104" i="3"/>
  <c r="M104" i="3" s="1"/>
  <c r="N103" i="3"/>
  <c r="Q103" i="3" s="1"/>
  <c r="C135" i="3"/>
  <c r="M135" i="3" s="1"/>
  <c r="N134" i="3"/>
  <c r="Q134" i="3" s="1"/>
  <c r="C196" i="3"/>
  <c r="M196" i="3" s="1"/>
  <c r="N195" i="3"/>
  <c r="Q195" i="3" s="1"/>
  <c r="C226" i="3"/>
  <c r="M226" i="3" s="1"/>
  <c r="D104" i="3" l="1"/>
  <c r="G104" i="3" s="1"/>
  <c r="B95" i="5" s="1"/>
  <c r="D226" i="3"/>
  <c r="G226" i="3" s="1"/>
  <c r="B217" i="5" s="1"/>
  <c r="N226" i="3"/>
  <c r="Q226" i="3" s="1"/>
  <c r="D165" i="3"/>
  <c r="G165" i="3" s="1"/>
  <c r="B156" i="5" s="1"/>
  <c r="D135" i="3"/>
  <c r="G135" i="3" s="1"/>
  <c r="B126" i="5" s="1"/>
  <c r="N196" i="3"/>
  <c r="D196" i="3"/>
  <c r="G196" i="3" s="1"/>
  <c r="B187" i="5" s="1"/>
  <c r="O195" i="3"/>
  <c r="P195" i="3"/>
  <c r="O225" i="3"/>
  <c r="P225" i="3"/>
  <c r="O103" i="3"/>
  <c r="P103" i="3"/>
  <c r="O134" i="3"/>
  <c r="P134" i="3"/>
  <c r="O164" i="3"/>
  <c r="Q164" i="3" s="1"/>
  <c r="P164" i="3"/>
  <c r="C227" i="3"/>
  <c r="M227" i="3" s="1"/>
  <c r="C166" i="3"/>
  <c r="M166" i="3" s="1"/>
  <c r="N165" i="3"/>
  <c r="C105" i="3"/>
  <c r="M105" i="3" s="1"/>
  <c r="N104" i="3"/>
  <c r="Q104" i="3" s="1"/>
  <c r="D105" i="3" l="1"/>
  <c r="G105" i="3" s="1"/>
  <c r="B96" i="5" s="1"/>
  <c r="D227" i="3"/>
  <c r="G227" i="3" s="1"/>
  <c r="B218" i="5" s="1"/>
  <c r="N227" i="3"/>
  <c r="Q227" i="3" s="1"/>
  <c r="O196" i="3"/>
  <c r="Q196" i="3"/>
  <c r="N135" i="3"/>
  <c r="N136" i="3"/>
  <c r="P196" i="3"/>
  <c r="N166" i="3"/>
  <c r="Q166" i="3" s="1"/>
  <c r="D166" i="3"/>
  <c r="G166" i="3" s="1"/>
  <c r="B157" i="5" s="1"/>
  <c r="O104" i="3"/>
  <c r="P104" i="3"/>
  <c r="O226" i="3"/>
  <c r="P226" i="3"/>
  <c r="O165" i="3"/>
  <c r="Q165" i="3" s="1"/>
  <c r="P165" i="3"/>
  <c r="C106" i="3"/>
  <c r="M106" i="3" s="1"/>
  <c r="N105" i="3"/>
  <c r="Q105" i="3" s="1"/>
  <c r="C231" i="3"/>
  <c r="M231" i="3" s="1"/>
  <c r="D231" i="3" l="1"/>
  <c r="G231" i="3" s="1"/>
  <c r="B222" i="5" s="1"/>
  <c r="P135" i="3"/>
  <c r="Q135" i="3"/>
  <c r="O135" i="3"/>
  <c r="P136" i="3"/>
  <c r="O136" i="3"/>
  <c r="Q136" i="3" s="1"/>
  <c r="P166" i="3"/>
  <c r="O166" i="3"/>
  <c r="D106" i="3"/>
  <c r="G106" i="3" s="1"/>
  <c r="B97" i="5" s="1"/>
  <c r="O227" i="3"/>
  <c r="P227" i="3"/>
  <c r="O105" i="3"/>
  <c r="P105" i="3"/>
  <c r="C232" i="3"/>
  <c r="M232" i="3" s="1"/>
  <c r="N231" i="3"/>
  <c r="Q231" i="3" s="1"/>
  <c r="D232" i="3" l="1"/>
  <c r="G232" i="3" s="1"/>
  <c r="B223" i="5" s="1"/>
  <c r="N106" i="3"/>
  <c r="O231" i="3"/>
  <c r="P231" i="3"/>
  <c r="C233" i="3"/>
  <c r="M233" i="3" s="1"/>
  <c r="N232" i="3"/>
  <c r="Q232" i="3" s="1"/>
  <c r="D233" i="3" l="1"/>
  <c r="G233" i="3" s="1"/>
  <c r="B224" i="5" s="1"/>
  <c r="P106" i="3"/>
  <c r="Q106" i="3"/>
  <c r="N107" i="3"/>
  <c r="O106" i="3"/>
  <c r="O232" i="3"/>
  <c r="P232" i="3"/>
  <c r="C234" i="3"/>
  <c r="M234" i="3" s="1"/>
  <c r="N233" i="3"/>
  <c r="Q233" i="3" s="1"/>
  <c r="D234" i="3" l="1"/>
  <c r="G234" i="3" s="1"/>
  <c r="B225" i="5" s="1"/>
  <c r="P107" i="3"/>
  <c r="O107" i="3"/>
  <c r="Q107" i="3" s="1"/>
  <c r="N108" i="3"/>
  <c r="O233" i="3"/>
  <c r="P233" i="3"/>
  <c r="C235" i="3"/>
  <c r="M235" i="3" s="1"/>
  <c r="N234" i="3"/>
  <c r="Q234" i="3" s="1"/>
  <c r="D235" i="3" l="1"/>
  <c r="G235" i="3" s="1"/>
  <c r="B226" i="5" s="1"/>
  <c r="N109" i="3"/>
  <c r="N110" i="3"/>
  <c r="O108" i="3"/>
  <c r="Q108" i="3" s="1"/>
  <c r="P108" i="3"/>
  <c r="O234" i="3"/>
  <c r="P234" i="3"/>
  <c r="C236" i="3"/>
  <c r="M236" i="3" s="1"/>
  <c r="N235" i="3"/>
  <c r="D236" i="3" l="1"/>
  <c r="G236" i="3" s="1"/>
  <c r="B227" i="5" s="1"/>
  <c r="O110" i="3"/>
  <c r="Q110" i="3" s="1"/>
  <c r="P110" i="3"/>
  <c r="O109" i="3"/>
  <c r="Q109" i="3" s="1"/>
  <c r="P109" i="3"/>
  <c r="O235" i="3"/>
  <c r="Q235" i="3" s="1"/>
  <c r="P235" i="3"/>
  <c r="C237" i="3"/>
  <c r="M237" i="3" s="1"/>
  <c r="N236" i="3"/>
  <c r="D237" i="3" l="1"/>
  <c r="G237" i="3" s="1"/>
  <c r="B228" i="5" s="1"/>
  <c r="O236" i="3"/>
  <c r="Q236" i="3" s="1"/>
  <c r="P236" i="3"/>
  <c r="C238" i="3"/>
  <c r="M238" i="3" s="1"/>
  <c r="N237" i="3"/>
  <c r="Q237" i="3" s="1"/>
  <c r="D238" i="3" l="1"/>
  <c r="G238" i="3" s="1"/>
  <c r="B229" i="5" s="1"/>
  <c r="O237" i="3"/>
  <c r="P237" i="3"/>
  <c r="C239" i="3"/>
  <c r="M239" i="3" s="1"/>
  <c r="N238" i="3"/>
  <c r="Q238" i="3" s="1"/>
  <c r="D239" i="3" l="1"/>
  <c r="G239" i="3" s="1"/>
  <c r="B230" i="5" s="1"/>
  <c r="O238" i="3"/>
  <c r="P238" i="3"/>
  <c r="C240" i="3"/>
  <c r="M240" i="3" s="1"/>
  <c r="N239" i="3"/>
  <c r="Q239" i="3" s="1"/>
  <c r="D240" i="3" l="1"/>
  <c r="G240" i="3" s="1"/>
  <c r="B231" i="5" s="1"/>
  <c r="O239" i="3"/>
  <c r="P239" i="3"/>
  <c r="C241" i="3"/>
  <c r="M241" i="3" s="1"/>
  <c r="N240" i="3"/>
  <c r="Q240" i="3" s="1"/>
  <c r="D241" i="3" l="1"/>
  <c r="G241" i="3" s="1"/>
  <c r="B232" i="5" s="1"/>
  <c r="O240" i="3"/>
  <c r="P240" i="3"/>
  <c r="C242" i="3"/>
  <c r="M242" i="3" s="1"/>
  <c r="N241" i="3"/>
  <c r="Q241" i="3" s="1"/>
  <c r="D242" i="3" l="1"/>
  <c r="G242" i="3" s="1"/>
  <c r="B233" i="5" s="1"/>
  <c r="O241" i="3"/>
  <c r="P241" i="3"/>
  <c r="C243" i="3"/>
  <c r="M243" i="3" s="1"/>
  <c r="N242" i="3"/>
  <c r="D243" i="3" l="1"/>
  <c r="G243" i="3" s="1"/>
  <c r="B234" i="5" s="1"/>
  <c r="O242" i="3"/>
  <c r="Q242" i="3" s="1"/>
  <c r="P242" i="3"/>
  <c r="C244" i="3"/>
  <c r="M244" i="3" s="1"/>
  <c r="N243" i="3"/>
  <c r="D244" i="3" l="1"/>
  <c r="G244" i="3" s="1"/>
  <c r="B235" i="5" s="1"/>
  <c r="O243" i="3"/>
  <c r="Q243" i="3" s="1"/>
  <c r="P243" i="3"/>
  <c r="C245" i="3"/>
  <c r="M245" i="3" s="1"/>
  <c r="N244" i="3"/>
  <c r="D245" i="3" l="1"/>
  <c r="G245" i="3" s="1"/>
  <c r="B236" i="5" s="1"/>
  <c r="O244" i="3"/>
  <c r="Q244" i="3" s="1"/>
  <c r="P244" i="3"/>
  <c r="C246" i="3"/>
  <c r="M246" i="3" s="1"/>
  <c r="N245" i="3"/>
  <c r="D246" i="3" l="1"/>
  <c r="G246" i="3" s="1"/>
  <c r="B237" i="5" s="1"/>
  <c r="O245" i="3"/>
  <c r="Q245" i="3" s="1"/>
  <c r="P245" i="3"/>
  <c r="C247" i="3"/>
  <c r="M247" i="3" s="1"/>
  <c r="N246" i="3"/>
  <c r="D247" i="3" l="1"/>
  <c r="G247" i="3" s="1"/>
  <c r="B238" i="5" s="1"/>
  <c r="O246" i="3"/>
  <c r="Q246" i="3" s="1"/>
  <c r="P246" i="3"/>
  <c r="C248" i="3"/>
  <c r="M248" i="3" s="1"/>
  <c r="N247" i="3"/>
  <c r="D248" i="3" l="1"/>
  <c r="G248" i="3" s="1"/>
  <c r="B239" i="5" s="1"/>
  <c r="O247" i="3"/>
  <c r="Q247" i="3" s="1"/>
  <c r="P247" i="3"/>
  <c r="C249" i="3"/>
  <c r="M249" i="3" s="1"/>
  <c r="N248" i="3"/>
  <c r="Q248" i="3" s="1"/>
  <c r="D249" i="3" l="1"/>
  <c r="G249" i="3" s="1"/>
  <c r="B240" i="5" s="1"/>
  <c r="O248" i="3"/>
  <c r="P248" i="3"/>
  <c r="C250" i="3"/>
  <c r="M250" i="3" s="1"/>
  <c r="N249" i="3"/>
  <c r="Q249" i="3" s="1"/>
  <c r="D250" i="3" l="1"/>
  <c r="G250" i="3" s="1"/>
  <c r="B241" i="5" s="1"/>
  <c r="O249" i="3"/>
  <c r="P249" i="3"/>
  <c r="C251" i="3"/>
  <c r="M251" i="3" s="1"/>
  <c r="N250" i="3"/>
  <c r="Q250" i="3" s="1"/>
  <c r="D251" i="3" l="1"/>
  <c r="G251" i="3" s="1"/>
  <c r="B242" i="5" s="1"/>
  <c r="O250" i="3"/>
  <c r="P250" i="3"/>
  <c r="C252" i="3"/>
  <c r="M252" i="3" s="1"/>
  <c r="N251" i="3"/>
  <c r="Q251" i="3" s="1"/>
  <c r="D252" i="3" l="1"/>
  <c r="G252" i="3" s="1"/>
  <c r="B243" i="5" s="1"/>
  <c r="O251" i="3"/>
  <c r="P251" i="3"/>
  <c r="C253" i="3"/>
  <c r="M253" i="3" s="1"/>
  <c r="N252" i="3"/>
  <c r="D253" i="3" l="1"/>
  <c r="G253" i="3" s="1"/>
  <c r="B244" i="5" s="1"/>
  <c r="O252" i="3"/>
  <c r="Q252" i="3" s="1"/>
  <c r="P252" i="3"/>
  <c r="C254" i="3"/>
  <c r="M254" i="3" s="1"/>
  <c r="N253" i="3"/>
  <c r="D254" i="3" l="1"/>
  <c r="G254" i="3" s="1"/>
  <c r="B245" i="5" s="1"/>
  <c r="O253" i="3"/>
  <c r="Q253" i="3" s="1"/>
  <c r="P253" i="3"/>
  <c r="C255" i="3"/>
  <c r="M255" i="3" s="1"/>
  <c r="N254" i="3"/>
  <c r="D255" i="3" l="1"/>
  <c r="G255" i="3" s="1"/>
  <c r="B246" i="5" s="1"/>
  <c r="O254" i="3"/>
  <c r="Q254" i="3" s="1"/>
  <c r="P254" i="3"/>
  <c r="C256" i="3"/>
  <c r="M256" i="3" s="1"/>
  <c r="N255" i="3"/>
  <c r="D256" i="3" l="1"/>
  <c r="G256" i="3" s="1"/>
  <c r="B247" i="5" s="1"/>
  <c r="O255" i="3"/>
  <c r="Q255" i="3" s="1"/>
  <c r="P255" i="3"/>
  <c r="C257" i="3"/>
  <c r="M257" i="3" s="1"/>
  <c r="N256" i="3"/>
  <c r="D257" i="3" l="1"/>
  <c r="G257" i="3" s="1"/>
  <c r="B248" i="5" s="1"/>
  <c r="O256" i="3"/>
  <c r="Q256" i="3" s="1"/>
  <c r="P256" i="3"/>
  <c r="C258" i="3"/>
  <c r="M258" i="3" s="1"/>
  <c r="N257" i="3"/>
  <c r="Q257" i="3" s="1"/>
  <c r="D258" i="3" l="1"/>
  <c r="G258" i="3" s="1"/>
  <c r="B249" i="5" s="1"/>
  <c r="O257" i="3"/>
  <c r="P257" i="3"/>
  <c r="C262" i="3"/>
  <c r="M262" i="3" s="1"/>
  <c r="D262" i="3" l="1"/>
  <c r="G262" i="3" s="1"/>
  <c r="B253" i="5" s="1"/>
  <c r="N258" i="3"/>
  <c r="P258" i="3" s="1"/>
  <c r="C263" i="3"/>
  <c r="M263" i="3" s="1"/>
  <c r="D263" i="3" l="1"/>
  <c r="G263" i="3" s="1"/>
  <c r="B254" i="5" s="1"/>
  <c r="O258" i="3"/>
  <c r="Q258" i="3" s="1"/>
  <c r="N259" i="3"/>
  <c r="C264" i="3"/>
  <c r="M264" i="3" s="1"/>
  <c r="D264" i="3" l="1"/>
  <c r="G264" i="3" s="1"/>
  <c r="B255" i="5" s="1"/>
  <c r="N260" i="3"/>
  <c r="O260" i="3" s="1"/>
  <c r="P259" i="3"/>
  <c r="O259" i="3"/>
  <c r="Q259" i="3" s="1"/>
  <c r="C265" i="3"/>
  <c r="M265" i="3" s="1"/>
  <c r="N264" i="3"/>
  <c r="Q264" i="3" s="1"/>
  <c r="D265" i="3" l="1"/>
  <c r="G265" i="3" s="1"/>
  <c r="B256" i="5" s="1"/>
  <c r="P260" i="3"/>
  <c r="Q260" i="3"/>
  <c r="N261" i="3"/>
  <c r="O264" i="3"/>
  <c r="P264" i="3"/>
  <c r="C266" i="3"/>
  <c r="M266" i="3" s="1"/>
  <c r="N265" i="3"/>
  <c r="Q265" i="3" s="1"/>
  <c r="D266" i="3" l="1"/>
  <c r="G266" i="3" s="1"/>
  <c r="B257" i="5" s="1"/>
  <c r="N262" i="3"/>
  <c r="N263" i="3"/>
  <c r="O261" i="3"/>
  <c r="Q261" i="3" s="1"/>
  <c r="P261" i="3"/>
  <c r="O265" i="3"/>
  <c r="P265" i="3"/>
  <c r="C267" i="3"/>
  <c r="M267" i="3" s="1"/>
  <c r="N266" i="3"/>
  <c r="D267" i="3" l="1"/>
  <c r="G267" i="3" s="1"/>
  <c r="B258" i="5" s="1"/>
  <c r="P263" i="3"/>
  <c r="O263" i="3"/>
  <c r="Q263" i="3" s="1"/>
  <c r="P262" i="3"/>
  <c r="O262" i="3"/>
  <c r="Q262" i="3" s="1"/>
  <c r="O266" i="3"/>
  <c r="Q266" i="3" s="1"/>
  <c r="P266" i="3"/>
  <c r="C268" i="3"/>
  <c r="M268" i="3" s="1"/>
  <c r="N267" i="3"/>
  <c r="D268" i="3" l="1"/>
  <c r="G268" i="3" s="1"/>
  <c r="B259" i="5" s="1"/>
  <c r="O267" i="3"/>
  <c r="Q267" i="3" s="1"/>
  <c r="P267" i="3"/>
  <c r="C269" i="3"/>
  <c r="M269" i="3" s="1"/>
  <c r="N268" i="3"/>
  <c r="D269" i="3" l="1"/>
  <c r="G269" i="3" s="1"/>
  <c r="B260" i="5" s="1"/>
  <c r="O268" i="3"/>
  <c r="Q268" i="3" s="1"/>
  <c r="P268" i="3"/>
  <c r="C270" i="3"/>
  <c r="M270" i="3" s="1"/>
  <c r="N269" i="3"/>
  <c r="D270" i="3" l="1"/>
  <c r="G270" i="3" s="1"/>
  <c r="B261" i="5" s="1"/>
  <c r="O269" i="3"/>
  <c r="Q269" i="3" s="1"/>
  <c r="P269" i="3"/>
  <c r="C271" i="3"/>
  <c r="M271" i="3" s="1"/>
  <c r="N270" i="3"/>
  <c r="D271" i="3" l="1"/>
  <c r="G271" i="3" s="1"/>
  <c r="B262" i="5" s="1"/>
  <c r="O270" i="3"/>
  <c r="Q270" i="3" s="1"/>
  <c r="P270" i="3"/>
  <c r="C272" i="3"/>
  <c r="M272" i="3" s="1"/>
  <c r="N271" i="3"/>
  <c r="D272" i="3" l="1"/>
  <c r="G272" i="3" s="1"/>
  <c r="B263" i="5" s="1"/>
  <c r="O271" i="3"/>
  <c r="Q271" i="3" s="1"/>
  <c r="P271" i="3"/>
  <c r="C273" i="3"/>
  <c r="M273" i="3" s="1"/>
  <c r="N272" i="3"/>
  <c r="D273" i="3" l="1"/>
  <c r="G273" i="3" s="1"/>
  <c r="B264" i="5" s="1"/>
  <c r="O272" i="3"/>
  <c r="Q272" i="3" s="1"/>
  <c r="P272" i="3"/>
  <c r="C274" i="3"/>
  <c r="M274" i="3" s="1"/>
  <c r="N273" i="3"/>
  <c r="D274" i="3" l="1"/>
  <c r="G274" i="3" s="1"/>
  <c r="B265" i="5" s="1"/>
  <c r="O273" i="3"/>
  <c r="Q273" i="3" s="1"/>
  <c r="P273" i="3"/>
  <c r="C275" i="3"/>
  <c r="M275" i="3" s="1"/>
  <c r="N274" i="3"/>
  <c r="D275" i="3" l="1"/>
  <c r="G275" i="3" s="1"/>
  <c r="B266" i="5" s="1"/>
  <c r="O274" i="3"/>
  <c r="Q274" i="3" s="1"/>
  <c r="P274" i="3"/>
  <c r="C276" i="3"/>
  <c r="M276" i="3" s="1"/>
  <c r="N275" i="3"/>
  <c r="D276" i="3" l="1"/>
  <c r="G276" i="3" s="1"/>
  <c r="B267" i="5" s="1"/>
  <c r="O275" i="3"/>
  <c r="Q275" i="3" s="1"/>
  <c r="P275" i="3"/>
  <c r="C277" i="3"/>
  <c r="M277" i="3" s="1"/>
  <c r="N276" i="3"/>
  <c r="D277" i="3" l="1"/>
  <c r="G277" i="3" s="1"/>
  <c r="B268" i="5" s="1"/>
  <c r="O276" i="3"/>
  <c r="Q276" i="3" s="1"/>
  <c r="P276" i="3"/>
  <c r="C278" i="3"/>
  <c r="M278" i="3" s="1"/>
  <c r="N277" i="3"/>
  <c r="Q277" i="3" s="1"/>
  <c r="D278" i="3" l="1"/>
  <c r="G278" i="3" s="1"/>
  <c r="B269" i="5" s="1"/>
  <c r="O277" i="3"/>
  <c r="P277" i="3"/>
  <c r="C279" i="3"/>
  <c r="M279" i="3" s="1"/>
  <c r="N278" i="3"/>
  <c r="D279" i="3" l="1"/>
  <c r="G279" i="3" s="1"/>
  <c r="B270" i="5" s="1"/>
  <c r="O278" i="3"/>
  <c r="Q278" i="3" s="1"/>
  <c r="P278" i="3"/>
  <c r="C280" i="3"/>
  <c r="M280" i="3" s="1"/>
  <c r="N279" i="3"/>
  <c r="D280" i="3" l="1"/>
  <c r="G280" i="3" s="1"/>
  <c r="B271" i="5" s="1"/>
  <c r="O279" i="3"/>
  <c r="Q279" i="3" s="1"/>
  <c r="P279" i="3"/>
  <c r="C281" i="3"/>
  <c r="M281" i="3" s="1"/>
  <c r="N280" i="3"/>
  <c r="D281" i="3" l="1"/>
  <c r="G281" i="3" s="1"/>
  <c r="B272" i="5" s="1"/>
  <c r="O280" i="3"/>
  <c r="Q280" i="3" s="1"/>
  <c r="P280" i="3"/>
  <c r="C282" i="3"/>
  <c r="M282" i="3" s="1"/>
  <c r="N281" i="3"/>
  <c r="D282" i="3" l="1"/>
  <c r="G282" i="3" s="1"/>
  <c r="B273" i="5" s="1"/>
  <c r="O281" i="3"/>
  <c r="Q281" i="3" s="1"/>
  <c r="P281" i="3"/>
  <c r="C283" i="3"/>
  <c r="M283" i="3" s="1"/>
  <c r="N282" i="3"/>
  <c r="D283" i="3" l="1"/>
  <c r="G283" i="3" s="1"/>
  <c r="B274" i="5" s="1"/>
  <c r="O282" i="3"/>
  <c r="Q282" i="3" s="1"/>
  <c r="P282" i="3"/>
  <c r="C284" i="3"/>
  <c r="M284" i="3" s="1"/>
  <c r="N283" i="3"/>
  <c r="D284" i="3" l="1"/>
  <c r="G284" i="3" s="1"/>
  <c r="B275" i="5" s="1"/>
  <c r="O283" i="3"/>
  <c r="Q283" i="3" s="1"/>
  <c r="P283" i="3"/>
  <c r="C285" i="3"/>
  <c r="M285" i="3" s="1"/>
  <c r="N284" i="3"/>
  <c r="D285" i="3" l="1"/>
  <c r="G285" i="3" s="1"/>
  <c r="B276" i="5" s="1"/>
  <c r="O284" i="3"/>
  <c r="Q284" i="3" s="1"/>
  <c r="P284" i="3"/>
  <c r="C286" i="3"/>
  <c r="M286" i="3" s="1"/>
  <c r="N285" i="3"/>
  <c r="D286" i="3" l="1"/>
  <c r="G286" i="3" s="1"/>
  <c r="B277" i="5" s="1"/>
  <c r="O285" i="3"/>
  <c r="Q285" i="3" s="1"/>
  <c r="P285" i="3"/>
  <c r="C287" i="3"/>
  <c r="M287" i="3" s="1"/>
  <c r="N286" i="3"/>
  <c r="D287" i="3" l="1"/>
  <c r="G287" i="3" s="1"/>
  <c r="B278" i="5" s="1"/>
  <c r="O286" i="3"/>
  <c r="Q286" i="3" s="1"/>
  <c r="P286" i="3"/>
  <c r="C288" i="3"/>
  <c r="M288" i="3" s="1"/>
  <c r="N287" i="3"/>
  <c r="D288" i="3" l="1"/>
  <c r="G288" i="3" s="1"/>
  <c r="B279" i="5" s="1"/>
  <c r="O287" i="3"/>
  <c r="Q287" i="3" s="1"/>
  <c r="P287" i="3"/>
  <c r="C292" i="3"/>
  <c r="M292" i="3" s="1"/>
  <c r="D292" i="3" l="1"/>
  <c r="G292" i="3" s="1"/>
  <c r="B283" i="5" s="1"/>
  <c r="N288" i="3"/>
  <c r="P288" i="3" s="1"/>
  <c r="C293" i="3"/>
  <c r="M293" i="3" s="1"/>
  <c r="N292" i="3"/>
  <c r="Q292" i="3" s="1"/>
  <c r="D293" i="3" l="1"/>
  <c r="G293" i="3" s="1"/>
  <c r="B284" i="5" s="1"/>
  <c r="O288" i="3"/>
  <c r="Q288" i="3" s="1"/>
  <c r="N289" i="3"/>
  <c r="O289" i="3" s="1"/>
  <c r="N290" i="3"/>
  <c r="O292" i="3"/>
  <c r="P292" i="3"/>
  <c r="C294" i="3"/>
  <c r="M294" i="3" s="1"/>
  <c r="N293" i="3"/>
  <c r="D294" i="3" l="1"/>
  <c r="G294" i="3" s="1"/>
  <c r="B285" i="5" s="1"/>
  <c r="P289" i="3"/>
  <c r="Q289" i="3"/>
  <c r="Q290" i="3"/>
  <c r="O290" i="3"/>
  <c r="P290" i="3"/>
  <c r="O293" i="3"/>
  <c r="Q293" i="3" s="1"/>
  <c r="P293" i="3"/>
  <c r="C295" i="3"/>
  <c r="M295" i="3" s="1"/>
  <c r="N294" i="3"/>
  <c r="D295" i="3" l="1"/>
  <c r="G295" i="3" s="1"/>
  <c r="B286" i="5" s="1"/>
  <c r="O294" i="3"/>
  <c r="Q294" i="3" s="1"/>
  <c r="P294" i="3"/>
  <c r="C296" i="3"/>
  <c r="M296" i="3" s="1"/>
  <c r="N295" i="3"/>
  <c r="D296" i="3" l="1"/>
  <c r="G296" i="3" s="1"/>
  <c r="B287" i="5" s="1"/>
  <c r="O295" i="3"/>
  <c r="Q295" i="3" s="1"/>
  <c r="P295" i="3"/>
  <c r="C297" i="3"/>
  <c r="M297" i="3" s="1"/>
  <c r="N296" i="3"/>
  <c r="Q296" i="3" s="1"/>
  <c r="D297" i="3" l="1"/>
  <c r="G297" i="3" s="1"/>
  <c r="B288" i="5" s="1"/>
  <c r="O296" i="3"/>
  <c r="P296" i="3"/>
  <c r="C298" i="3"/>
  <c r="M298" i="3" s="1"/>
  <c r="N297" i="3"/>
  <c r="Q297" i="3" s="1"/>
  <c r="D298" i="3" l="1"/>
  <c r="G298" i="3" s="1"/>
  <c r="B289" i="5" s="1"/>
  <c r="O297" i="3"/>
  <c r="P297" i="3"/>
  <c r="C299" i="3"/>
  <c r="M299" i="3" s="1"/>
  <c r="N298" i="3"/>
  <c r="Q298" i="3" s="1"/>
  <c r="D299" i="3" l="1"/>
  <c r="G299" i="3" s="1"/>
  <c r="B290" i="5" s="1"/>
  <c r="O298" i="3"/>
  <c r="P298" i="3"/>
  <c r="C300" i="3"/>
  <c r="M300" i="3" s="1"/>
  <c r="N299" i="3"/>
  <c r="Q299" i="3" s="1"/>
  <c r="D300" i="3" l="1"/>
  <c r="G300" i="3" s="1"/>
  <c r="B291" i="5" s="1"/>
  <c r="O299" i="3"/>
  <c r="P299" i="3"/>
  <c r="C301" i="3"/>
  <c r="M301" i="3" s="1"/>
  <c r="N300" i="3"/>
  <c r="Q300" i="3" s="1"/>
  <c r="D301" i="3" l="1"/>
  <c r="G301" i="3" s="1"/>
  <c r="B292" i="5" s="1"/>
  <c r="O300" i="3"/>
  <c r="P300" i="3"/>
  <c r="C302" i="3"/>
  <c r="M302" i="3" s="1"/>
  <c r="N301" i="3"/>
  <c r="Q301" i="3" s="1"/>
  <c r="D302" i="3" l="1"/>
  <c r="G302" i="3" s="1"/>
  <c r="B293" i="5" s="1"/>
  <c r="O301" i="3"/>
  <c r="P301" i="3"/>
  <c r="C303" i="3"/>
  <c r="M303" i="3" s="1"/>
  <c r="N302" i="3"/>
  <c r="D303" i="3" l="1"/>
  <c r="G303" i="3" s="1"/>
  <c r="B294" i="5" s="1"/>
  <c r="O302" i="3"/>
  <c r="Q302" i="3" s="1"/>
  <c r="P302" i="3"/>
  <c r="C304" i="3"/>
  <c r="M304" i="3" s="1"/>
  <c r="N303" i="3"/>
  <c r="D304" i="3" l="1"/>
  <c r="G304" i="3" s="1"/>
  <c r="B295" i="5" s="1"/>
  <c r="O303" i="3"/>
  <c r="Q303" i="3" s="1"/>
  <c r="P303" i="3"/>
  <c r="C305" i="3"/>
  <c r="M305" i="3" s="1"/>
  <c r="N304" i="3"/>
  <c r="D305" i="3" l="1"/>
  <c r="G305" i="3" s="1"/>
  <c r="B296" i="5" s="1"/>
  <c r="O304" i="3"/>
  <c r="Q304" i="3" s="1"/>
  <c r="P304" i="3"/>
  <c r="C306" i="3"/>
  <c r="M306" i="3" s="1"/>
  <c r="N305" i="3"/>
  <c r="D306" i="3" l="1"/>
  <c r="G306" i="3" s="1"/>
  <c r="B297" i="5" s="1"/>
  <c r="O305" i="3"/>
  <c r="Q305" i="3" s="1"/>
  <c r="P305" i="3"/>
  <c r="C307" i="3"/>
  <c r="M307" i="3" s="1"/>
  <c r="N306" i="3"/>
  <c r="D307" i="3" l="1"/>
  <c r="G307" i="3" s="1"/>
  <c r="B298" i="5" s="1"/>
  <c r="O306" i="3"/>
  <c r="Q306" i="3" s="1"/>
  <c r="P306" i="3"/>
  <c r="C308" i="3"/>
  <c r="M308" i="3" s="1"/>
  <c r="N307" i="3"/>
  <c r="D308" i="3" l="1"/>
  <c r="G308" i="3" s="1"/>
  <c r="B299" i="5" s="1"/>
  <c r="O307" i="3"/>
  <c r="Q307" i="3" s="1"/>
  <c r="P307" i="3"/>
  <c r="C309" i="3"/>
  <c r="M309" i="3" s="1"/>
  <c r="N308" i="3"/>
  <c r="Q308" i="3" s="1"/>
  <c r="D309" i="3" l="1"/>
  <c r="G309" i="3" s="1"/>
  <c r="B300" i="5" s="1"/>
  <c r="O308" i="3"/>
  <c r="P308" i="3"/>
  <c r="C310" i="3"/>
  <c r="M310" i="3" s="1"/>
  <c r="N309" i="3"/>
  <c r="Q309" i="3" s="1"/>
  <c r="D310" i="3" l="1"/>
  <c r="G310" i="3" s="1"/>
  <c r="B301" i="5" s="1"/>
  <c r="O309" i="3"/>
  <c r="P309" i="3"/>
  <c r="C311" i="3"/>
  <c r="M311" i="3" s="1"/>
  <c r="N310" i="3"/>
  <c r="Q310" i="3" s="1"/>
  <c r="D311" i="3" l="1"/>
  <c r="G311" i="3" s="1"/>
  <c r="B302" i="5" s="1"/>
  <c r="O310" i="3"/>
  <c r="P310" i="3"/>
  <c r="C312" i="3"/>
  <c r="M312" i="3" s="1"/>
  <c r="N311" i="3"/>
  <c r="Q311" i="3" s="1"/>
  <c r="D312" i="3" l="1"/>
  <c r="G312" i="3" s="1"/>
  <c r="B303" i="5" s="1"/>
  <c r="O311" i="3"/>
  <c r="P311" i="3"/>
  <c r="C313" i="3"/>
  <c r="M313" i="3" s="1"/>
  <c r="N312" i="3"/>
  <c r="Q312" i="3" s="1"/>
  <c r="D313" i="3" l="1"/>
  <c r="G313" i="3" s="1"/>
  <c r="B304" i="5" s="1"/>
  <c r="O312" i="3"/>
  <c r="P312" i="3"/>
  <c r="C314" i="3"/>
  <c r="M314" i="3" s="1"/>
  <c r="N313" i="3"/>
  <c r="Q313" i="3" s="1"/>
  <c r="D314" i="3" l="1"/>
  <c r="G314" i="3" s="1"/>
  <c r="B305" i="5" s="1"/>
  <c r="O313" i="3"/>
  <c r="P313" i="3"/>
  <c r="C315" i="3"/>
  <c r="M315" i="3" s="1"/>
  <c r="N314" i="3"/>
  <c r="Q314" i="3" s="1"/>
  <c r="D315" i="3" l="1"/>
  <c r="G315" i="3" s="1"/>
  <c r="B306" i="5" s="1"/>
  <c r="O314" i="3"/>
  <c r="P314" i="3"/>
  <c r="C316" i="3"/>
  <c r="M316" i="3" s="1"/>
  <c r="N315" i="3"/>
  <c r="Q315" i="3" s="1"/>
  <c r="D316" i="3" l="1"/>
  <c r="G316" i="3" s="1"/>
  <c r="B307" i="5" s="1"/>
  <c r="O315" i="3"/>
  <c r="P315" i="3"/>
  <c r="C317" i="3"/>
  <c r="M317" i="3" s="1"/>
  <c r="N316" i="3"/>
  <c r="Q316" i="3" s="1"/>
  <c r="D317" i="3" l="1"/>
  <c r="G317" i="3" s="1"/>
  <c r="B308" i="5" s="1"/>
  <c r="O316" i="3"/>
  <c r="P316" i="3"/>
  <c r="C318" i="3"/>
  <c r="M318" i="3" s="1"/>
  <c r="N317" i="3"/>
  <c r="Q317" i="3" s="1"/>
  <c r="D318" i="3" l="1"/>
  <c r="G318" i="3" s="1"/>
  <c r="B309" i="5" s="1"/>
  <c r="O317" i="3"/>
  <c r="P317" i="3"/>
  <c r="C319" i="3"/>
  <c r="M319" i="3" s="1"/>
  <c r="N318" i="3"/>
  <c r="Q318" i="3" s="1"/>
  <c r="D319" i="3" l="1"/>
  <c r="G319" i="3" s="1"/>
  <c r="B310" i="5" s="1"/>
  <c r="O318" i="3"/>
  <c r="P318" i="3"/>
  <c r="C323" i="3"/>
  <c r="M323" i="3" s="1"/>
  <c r="D323" i="3" l="1"/>
  <c r="G323" i="3" s="1"/>
  <c r="B314" i="5" s="1"/>
  <c r="N319" i="3"/>
  <c r="P319" i="3" s="1"/>
  <c r="C324" i="3"/>
  <c r="M324" i="3" s="1"/>
  <c r="D324" i="3" l="1"/>
  <c r="G324" i="3" s="1"/>
  <c r="B315" i="5" s="1"/>
  <c r="O319" i="3"/>
  <c r="Q319" i="3" s="1"/>
  <c r="N320" i="3"/>
  <c r="C325" i="3"/>
  <c r="M325" i="3" s="1"/>
  <c r="D325" i="3" l="1"/>
  <c r="G325" i="3" s="1"/>
  <c r="B316" i="5" s="1"/>
  <c r="N321" i="3"/>
  <c r="O321" i="3" s="1"/>
  <c r="P320" i="3"/>
  <c r="O320" i="3"/>
  <c r="Q320" i="3" s="1"/>
  <c r="C326" i="3"/>
  <c r="M326" i="3" s="1"/>
  <c r="D326" i="3" l="1"/>
  <c r="G326" i="3" s="1"/>
  <c r="B317" i="5" s="1"/>
  <c r="P321" i="3"/>
  <c r="N322" i="3"/>
  <c r="O322" i="3" s="1"/>
  <c r="Q321" i="3"/>
  <c r="C327" i="3"/>
  <c r="M327" i="3" s="1"/>
  <c r="N326" i="3"/>
  <c r="Q326" i="3" s="1"/>
  <c r="D327" i="3" l="1"/>
  <c r="G327" i="3" s="1"/>
  <c r="B318" i="5" s="1"/>
  <c r="N323" i="3"/>
  <c r="P323" i="3" s="1"/>
  <c r="P322" i="3"/>
  <c r="Q322" i="3"/>
  <c r="O326" i="3"/>
  <c r="P326" i="3"/>
  <c r="C328" i="3"/>
  <c r="M328" i="3" s="1"/>
  <c r="N327" i="3"/>
  <c r="Q327" i="3" s="1"/>
  <c r="D328" i="3" l="1"/>
  <c r="G328" i="3" s="1"/>
  <c r="B319" i="5" s="1"/>
  <c r="O323" i="3"/>
  <c r="Q323" i="3"/>
  <c r="N324" i="3"/>
  <c r="O324" i="3" s="1"/>
  <c r="N325" i="3"/>
  <c r="O327" i="3"/>
  <c r="P327" i="3"/>
  <c r="C329" i="3"/>
  <c r="M329" i="3" s="1"/>
  <c r="N328" i="3"/>
  <c r="Q328" i="3" s="1"/>
  <c r="D329" i="3" l="1"/>
  <c r="G329" i="3" s="1"/>
  <c r="B320" i="5" s="1"/>
  <c r="Q324" i="3"/>
  <c r="P324" i="3"/>
  <c r="O325" i="3"/>
  <c r="Q325" i="3" s="1"/>
  <c r="P325" i="3"/>
  <c r="O328" i="3"/>
  <c r="P328" i="3"/>
  <c r="C330" i="3"/>
  <c r="M330" i="3" s="1"/>
  <c r="N329" i="3"/>
  <c r="Q329" i="3" s="1"/>
  <c r="D330" i="3" l="1"/>
  <c r="G330" i="3" s="1"/>
  <c r="B321" i="5" s="1"/>
  <c r="O329" i="3"/>
  <c r="P329" i="3"/>
  <c r="C331" i="3"/>
  <c r="M331" i="3" s="1"/>
  <c r="N330" i="3"/>
  <c r="Q330" i="3" s="1"/>
  <c r="D331" i="3" l="1"/>
  <c r="G331" i="3" s="1"/>
  <c r="B322" i="5" s="1"/>
  <c r="O330" i="3"/>
  <c r="P330" i="3"/>
  <c r="C332" i="3"/>
  <c r="M332" i="3" s="1"/>
  <c r="N331" i="3"/>
  <c r="Q331" i="3" s="1"/>
  <c r="D332" i="3" l="1"/>
  <c r="G332" i="3" s="1"/>
  <c r="B323" i="5" s="1"/>
  <c r="O331" i="3"/>
  <c r="P331" i="3"/>
  <c r="C333" i="3"/>
  <c r="M333" i="3" s="1"/>
  <c r="N332" i="3"/>
  <c r="D333" i="3" l="1"/>
  <c r="G333" i="3" s="1"/>
  <c r="B324" i="5" s="1"/>
  <c r="O332" i="3"/>
  <c r="Q332" i="3" s="1"/>
  <c r="P332" i="3"/>
  <c r="C334" i="3"/>
  <c r="M334" i="3" s="1"/>
  <c r="N333" i="3"/>
  <c r="D334" i="3" l="1"/>
  <c r="G334" i="3" s="1"/>
  <c r="B325" i="5" s="1"/>
  <c r="O333" i="3"/>
  <c r="Q333" i="3" s="1"/>
  <c r="P333" i="3"/>
  <c r="C335" i="3"/>
  <c r="M335" i="3" s="1"/>
  <c r="N334" i="3"/>
  <c r="D335" i="3" l="1"/>
  <c r="G335" i="3" s="1"/>
  <c r="B326" i="5" s="1"/>
  <c r="O334" i="3"/>
  <c r="Q334" i="3" s="1"/>
  <c r="P334" i="3"/>
  <c r="C336" i="3"/>
  <c r="M336" i="3" s="1"/>
  <c r="N335" i="3"/>
  <c r="Q335" i="3" s="1"/>
  <c r="D336" i="3" l="1"/>
  <c r="G336" i="3" s="1"/>
  <c r="B327" i="5" s="1"/>
  <c r="O335" i="3"/>
  <c r="P335" i="3"/>
  <c r="C337" i="3"/>
  <c r="M337" i="3" s="1"/>
  <c r="N336" i="3"/>
  <c r="Q336" i="3" s="1"/>
  <c r="D337" i="3" l="1"/>
  <c r="G337" i="3" s="1"/>
  <c r="B328" i="5" s="1"/>
  <c r="O336" i="3"/>
  <c r="P336" i="3"/>
  <c r="C338" i="3"/>
  <c r="M338" i="3" s="1"/>
  <c r="N337" i="3"/>
  <c r="Q337" i="3" s="1"/>
  <c r="D338" i="3" l="1"/>
  <c r="G338" i="3" s="1"/>
  <c r="B329" i="5" s="1"/>
  <c r="O337" i="3"/>
  <c r="P337" i="3"/>
  <c r="C339" i="3"/>
  <c r="M339" i="3" s="1"/>
  <c r="N338" i="3"/>
  <c r="Q338" i="3" s="1"/>
  <c r="D339" i="3" l="1"/>
  <c r="G339" i="3" s="1"/>
  <c r="B330" i="5" s="1"/>
  <c r="O338" i="3"/>
  <c r="P338" i="3"/>
  <c r="C340" i="3"/>
  <c r="M340" i="3" s="1"/>
  <c r="N339" i="3"/>
  <c r="Q339" i="3" s="1"/>
  <c r="D340" i="3" l="1"/>
  <c r="G340" i="3" s="1"/>
  <c r="B331" i="5" s="1"/>
  <c r="O339" i="3"/>
  <c r="P339" i="3"/>
  <c r="C341" i="3"/>
  <c r="M341" i="3" s="1"/>
  <c r="N340" i="3"/>
  <c r="D341" i="3" l="1"/>
  <c r="G341" i="3" s="1"/>
  <c r="B332" i="5" s="1"/>
  <c r="O340" i="3"/>
  <c r="Q340" i="3" s="1"/>
  <c r="P340" i="3"/>
  <c r="C342" i="3"/>
  <c r="M342" i="3" s="1"/>
  <c r="N341" i="3"/>
  <c r="Q341" i="3" s="1"/>
  <c r="D342" i="3" l="1"/>
  <c r="G342" i="3" s="1"/>
  <c r="B333" i="5" s="1"/>
  <c r="O341" i="3"/>
  <c r="P341" i="3"/>
  <c r="C343" i="3"/>
  <c r="M343" i="3" s="1"/>
  <c r="N342" i="3"/>
  <c r="Q342" i="3" s="1"/>
  <c r="D343" i="3" l="1"/>
  <c r="G343" i="3" s="1"/>
  <c r="B334" i="5" s="1"/>
  <c r="O342" i="3"/>
  <c r="P342" i="3"/>
  <c r="C344" i="3"/>
  <c r="M344" i="3" s="1"/>
  <c r="N343" i="3"/>
  <c r="Q343" i="3" s="1"/>
  <c r="D344" i="3" l="1"/>
  <c r="G344" i="3" s="1"/>
  <c r="B335" i="5" s="1"/>
  <c r="O343" i="3"/>
  <c r="P343" i="3"/>
  <c r="C345" i="3"/>
  <c r="M345" i="3" s="1"/>
  <c r="N344" i="3"/>
  <c r="D345" i="3" l="1"/>
  <c r="G345" i="3" s="1"/>
  <c r="B336" i="5" s="1"/>
  <c r="O344" i="3"/>
  <c r="Q344" i="3" s="1"/>
  <c r="P344" i="3"/>
  <c r="C346" i="3"/>
  <c r="M346" i="3" s="1"/>
  <c r="N345" i="3"/>
  <c r="D346" i="3" l="1"/>
  <c r="G346" i="3" s="1"/>
  <c r="B337" i="5" s="1"/>
  <c r="O345" i="3"/>
  <c r="Q345" i="3" s="1"/>
  <c r="P345" i="3"/>
  <c r="C347" i="3"/>
  <c r="M347" i="3" s="1"/>
  <c r="N346" i="3"/>
  <c r="D347" i="3" l="1"/>
  <c r="G347" i="3" s="1"/>
  <c r="B338" i="5" s="1"/>
  <c r="O346" i="3"/>
  <c r="Q346" i="3" s="1"/>
  <c r="P346" i="3"/>
  <c r="C348" i="3"/>
  <c r="M348" i="3" s="1"/>
  <c r="N347" i="3"/>
  <c r="D348" i="3" l="1"/>
  <c r="G348" i="3" s="1"/>
  <c r="B339" i="5" s="1"/>
  <c r="O347" i="3"/>
  <c r="Q347" i="3" s="1"/>
  <c r="P347" i="3"/>
  <c r="C349" i="3"/>
  <c r="M349" i="3" s="1"/>
  <c r="N348" i="3"/>
  <c r="D349" i="3" l="1"/>
  <c r="G349" i="3" s="1"/>
  <c r="B340" i="5" s="1"/>
  <c r="O348" i="3"/>
  <c r="Q348" i="3" s="1"/>
  <c r="P348" i="3"/>
  <c r="C354" i="3"/>
  <c r="M354" i="3" s="1"/>
  <c r="D354" i="3" l="1"/>
  <c r="G354" i="3" s="1"/>
  <c r="B345" i="5" s="1"/>
  <c r="N349" i="3"/>
  <c r="P349" i="3" s="1"/>
  <c r="C355" i="3"/>
  <c r="M355" i="3" s="1"/>
  <c r="N354" i="3"/>
  <c r="D355" i="3" l="1"/>
  <c r="G355" i="3" s="1"/>
  <c r="B346" i="5" s="1"/>
  <c r="O349" i="3"/>
  <c r="Q349" i="3" s="1"/>
  <c r="N350" i="3"/>
  <c r="N351" i="3"/>
  <c r="O354" i="3"/>
  <c r="Q354" i="3" s="1"/>
  <c r="P354" i="3"/>
  <c r="C356" i="3"/>
  <c r="M356" i="3" s="1"/>
  <c r="N355" i="3"/>
  <c r="D356" i="3" l="1"/>
  <c r="G356" i="3" s="1"/>
  <c r="B347" i="5" s="1"/>
  <c r="P351" i="3"/>
  <c r="O351" i="3"/>
  <c r="Q351" i="3" s="1"/>
  <c r="O350" i="3"/>
  <c r="Q350" i="3" s="1"/>
  <c r="P350" i="3"/>
  <c r="O355" i="3"/>
  <c r="Q355" i="3" s="1"/>
  <c r="P355" i="3"/>
  <c r="C357" i="3"/>
  <c r="M357" i="3" s="1"/>
  <c r="N356" i="3"/>
  <c r="D357" i="3" l="1"/>
  <c r="G357" i="3" s="1"/>
  <c r="B348" i="5" s="1"/>
  <c r="O356" i="3"/>
  <c r="Q356" i="3" s="1"/>
  <c r="P356" i="3"/>
  <c r="C358" i="3"/>
  <c r="M358" i="3" s="1"/>
  <c r="N357" i="3"/>
  <c r="D358" i="3" l="1"/>
  <c r="G358" i="3" s="1"/>
  <c r="B349" i="5" s="1"/>
  <c r="O357" i="3"/>
  <c r="Q357" i="3" s="1"/>
  <c r="P357" i="3"/>
  <c r="C359" i="3"/>
  <c r="M359" i="3" s="1"/>
  <c r="N358" i="3"/>
  <c r="D359" i="3" l="1"/>
  <c r="G359" i="3" s="1"/>
  <c r="B350" i="5" s="1"/>
  <c r="O358" i="3"/>
  <c r="Q358" i="3" s="1"/>
  <c r="P358" i="3"/>
  <c r="C360" i="3"/>
  <c r="M360" i="3" s="1"/>
  <c r="N359" i="3"/>
  <c r="D360" i="3" l="1"/>
  <c r="G360" i="3" s="1"/>
  <c r="B351" i="5" s="1"/>
  <c r="O359" i="3"/>
  <c r="Q359" i="3" s="1"/>
  <c r="P359" i="3"/>
  <c r="C361" i="3"/>
  <c r="M361" i="3" s="1"/>
  <c r="N360" i="3"/>
  <c r="D361" i="3" l="1"/>
  <c r="G361" i="3" s="1"/>
  <c r="B352" i="5" s="1"/>
  <c r="O360" i="3"/>
  <c r="Q360" i="3" s="1"/>
  <c r="P360" i="3"/>
  <c r="C362" i="3"/>
  <c r="M362" i="3" s="1"/>
  <c r="N361" i="3"/>
  <c r="Q361" i="3" s="1"/>
  <c r="D362" i="3" l="1"/>
  <c r="G362" i="3" s="1"/>
  <c r="B353" i="5" s="1"/>
  <c r="O361" i="3"/>
  <c r="P361" i="3"/>
  <c r="C363" i="3"/>
  <c r="M363" i="3" s="1"/>
  <c r="N362" i="3"/>
  <c r="Q362" i="3" s="1"/>
  <c r="D363" i="3" l="1"/>
  <c r="G363" i="3" s="1"/>
  <c r="B354" i="5" s="1"/>
  <c r="O362" i="3"/>
  <c r="P362" i="3"/>
  <c r="C364" i="3"/>
  <c r="M364" i="3" s="1"/>
  <c r="N363" i="3"/>
  <c r="Q363" i="3" s="1"/>
  <c r="D364" i="3" l="1"/>
  <c r="G364" i="3" s="1"/>
  <c r="B355" i="5" s="1"/>
  <c r="O363" i="3"/>
  <c r="P363" i="3"/>
  <c r="C365" i="3"/>
  <c r="M365" i="3" s="1"/>
  <c r="N364" i="3"/>
  <c r="Q364" i="3" s="1"/>
  <c r="D365" i="3" l="1"/>
  <c r="G365" i="3" s="1"/>
  <c r="B356" i="5" s="1"/>
  <c r="O364" i="3"/>
  <c r="P364" i="3"/>
  <c r="C366" i="3"/>
  <c r="M366" i="3" s="1"/>
  <c r="N365" i="3"/>
  <c r="Q365" i="3" s="1"/>
  <c r="D366" i="3" l="1"/>
  <c r="G366" i="3" s="1"/>
  <c r="B357" i="5" s="1"/>
  <c r="O365" i="3"/>
  <c r="P365" i="3"/>
  <c r="C367" i="3"/>
  <c r="M367" i="3" s="1"/>
  <c r="N366" i="3"/>
  <c r="D367" i="3" l="1"/>
  <c r="G367" i="3" s="1"/>
  <c r="B358" i="5" s="1"/>
  <c r="O366" i="3"/>
  <c r="Q366" i="3" s="1"/>
  <c r="P366" i="3"/>
  <c r="C368" i="3"/>
  <c r="M368" i="3" s="1"/>
  <c r="N367" i="3"/>
  <c r="D368" i="3" l="1"/>
  <c r="G368" i="3" s="1"/>
  <c r="B359" i="5" s="1"/>
  <c r="O367" i="3"/>
  <c r="Q367" i="3" s="1"/>
  <c r="P367" i="3"/>
  <c r="C369" i="3"/>
  <c r="M369" i="3" s="1"/>
  <c r="N368" i="3"/>
  <c r="D369" i="3" l="1"/>
  <c r="G369" i="3" s="1"/>
  <c r="B360" i="5" s="1"/>
  <c r="O368" i="3"/>
  <c r="Q368" i="3" s="1"/>
  <c r="P368" i="3"/>
  <c r="C370" i="3"/>
  <c r="M370" i="3" s="1"/>
  <c r="N369" i="3"/>
  <c r="Q369" i="3" s="1"/>
  <c r="D370" i="3" l="1"/>
  <c r="G370" i="3" s="1"/>
  <c r="B361" i="5" s="1"/>
  <c r="O369" i="3"/>
  <c r="P369" i="3"/>
  <c r="C371" i="3"/>
  <c r="M371" i="3" s="1"/>
  <c r="N370" i="3"/>
  <c r="D371" i="3" l="1"/>
  <c r="G371" i="3" s="1"/>
  <c r="B362" i="5" s="1"/>
  <c r="O370" i="3"/>
  <c r="Q370" i="3" s="1"/>
  <c r="P370" i="3"/>
  <c r="C372" i="3"/>
  <c r="M372" i="3" s="1"/>
  <c r="N371" i="3"/>
  <c r="D372" i="3" l="1"/>
  <c r="G372" i="3" s="1"/>
  <c r="B363" i="5" s="1"/>
  <c r="O371" i="3"/>
  <c r="Q371" i="3" s="1"/>
  <c r="P371" i="3"/>
  <c r="C373" i="3"/>
  <c r="M373" i="3" s="1"/>
  <c r="N372" i="3"/>
  <c r="D373" i="3" l="1"/>
  <c r="G373" i="3" s="1"/>
  <c r="B364" i="5" s="1"/>
  <c r="O372" i="3"/>
  <c r="Q372" i="3" s="1"/>
  <c r="P372" i="3"/>
  <c r="C374" i="3"/>
  <c r="M374" i="3" s="1"/>
  <c r="N373" i="3"/>
  <c r="D374" i="3" l="1"/>
  <c r="G374" i="3" s="1"/>
  <c r="B365" i="5" s="1"/>
  <c r="O373" i="3"/>
  <c r="Q373" i="3" s="1"/>
  <c r="P373" i="3"/>
  <c r="C375" i="3"/>
  <c r="M375" i="3" s="1"/>
  <c r="N374" i="3"/>
  <c r="D375" i="3" l="1"/>
  <c r="G375" i="3" s="1"/>
  <c r="B366" i="5" s="1"/>
  <c r="O374" i="3"/>
  <c r="Q374" i="3" s="1"/>
  <c r="P374" i="3"/>
  <c r="C376" i="3"/>
  <c r="M376" i="3" s="1"/>
  <c r="N375" i="3"/>
  <c r="D376" i="3" l="1"/>
  <c r="G376" i="3" s="1"/>
  <c r="B367" i="5" s="1"/>
  <c r="O375" i="3"/>
  <c r="Q375" i="3" s="1"/>
  <c r="P375" i="3"/>
  <c r="C377" i="3"/>
  <c r="M377" i="3" s="1"/>
  <c r="N376" i="3"/>
  <c r="D377" i="3" l="1"/>
  <c r="G377" i="3" s="1"/>
  <c r="B368" i="5" s="1"/>
  <c r="O376" i="3"/>
  <c r="Q376" i="3" s="1"/>
  <c r="P376" i="3"/>
  <c r="C378" i="3"/>
  <c r="M378" i="3" s="1"/>
  <c r="N377" i="3"/>
  <c r="D378" i="3" l="1"/>
  <c r="G378" i="3" s="1"/>
  <c r="B369" i="5" s="1"/>
  <c r="O377" i="3"/>
  <c r="Q377" i="3" s="1"/>
  <c r="P377" i="3"/>
  <c r="C379" i="3"/>
  <c r="M379" i="3" s="1"/>
  <c r="N378" i="3"/>
  <c r="D379" i="3" l="1"/>
  <c r="G379" i="3" s="1"/>
  <c r="B370" i="5" s="1"/>
  <c r="O378" i="3"/>
  <c r="Q378" i="3" s="1"/>
  <c r="P378" i="3"/>
  <c r="C380" i="3"/>
  <c r="M380" i="3" s="1"/>
  <c r="N379" i="3"/>
  <c r="D380" i="3" l="1"/>
  <c r="G380" i="3" s="1"/>
  <c r="B371" i="5" s="1"/>
  <c r="O379" i="3"/>
  <c r="Q379" i="3" s="1"/>
  <c r="P379" i="3"/>
  <c r="C381" i="3"/>
  <c r="M381" i="3" s="1"/>
  <c r="N380" i="3"/>
  <c r="D381" i="3" l="1"/>
  <c r="G381" i="3" s="1"/>
  <c r="B372" i="5" s="1"/>
  <c r="O380" i="3"/>
  <c r="Q380" i="3" s="1"/>
  <c r="P380" i="3"/>
  <c r="N381" i="3"/>
  <c r="C382" i="3"/>
  <c r="M382" i="3" s="1"/>
  <c r="N382" i="3" l="1"/>
  <c r="P382" i="3" s="1"/>
  <c r="D382" i="3"/>
  <c r="G382" i="3" s="1"/>
  <c r="O381" i="3"/>
  <c r="Q381" i="3" s="1"/>
  <c r="P381" i="3"/>
  <c r="B373" i="5" l="1"/>
  <c r="P10" i="3"/>
  <c r="AV8" i="1" s="1"/>
  <c r="O382" i="3"/>
  <c r="Q382" i="3" s="1"/>
  <c r="Q10" i="3" s="1"/>
  <c r="AQ6" i="1" s="1"/>
  <c r="AV9" i="1" l="1"/>
</calcChain>
</file>

<file path=xl/sharedStrings.xml><?xml version="1.0" encoding="utf-8"?>
<sst xmlns="http://schemas.openxmlformats.org/spreadsheetml/2006/main" count="206" uniqueCount="97">
  <si>
    <t>Stadt/Gemeinde</t>
  </si>
  <si>
    <t>Januar</t>
  </si>
  <si>
    <t>Februar</t>
  </si>
  <si>
    <t>März</t>
  </si>
  <si>
    <t>April</t>
  </si>
  <si>
    <t>Mai</t>
  </si>
  <si>
    <t>Juni</t>
  </si>
  <si>
    <t>Juli</t>
  </si>
  <si>
    <t>August</t>
  </si>
  <si>
    <t>September</t>
  </si>
  <si>
    <t>Oktober</t>
  </si>
  <si>
    <t>November</t>
  </si>
  <si>
    <t>Dezember</t>
  </si>
  <si>
    <t>Tag</t>
  </si>
  <si>
    <t>Sdt</t>
  </si>
  <si>
    <t>↓Tag</t>
  </si>
  <si>
    <t>Einheit →</t>
  </si>
  <si>
    <t>Abgerechnete Schmutzwassermenge in m³/a im o.g. EZG</t>
  </si>
  <si>
    <t>Berichtsjahr</t>
  </si>
  <si>
    <t>Angeschlossene Einwohnerwerte</t>
  </si>
  <si>
    <t>0/1</t>
  </si>
  <si>
    <t>Kalendertage im Berichtsjahr</t>
  </si>
  <si>
    <t>Summen</t>
  </si>
  <si>
    <t>Anzahl Soll</t>
  </si>
  <si>
    <t>Anzahl Ist</t>
  </si>
  <si>
    <t>lfd. Nr.</t>
  </si>
  <si>
    <t>Vor-
jahres-
werte</t>
  </si>
  <si>
    <t>T</t>
  </si>
  <si>
    <t>°C</t>
  </si>
  <si>
    <t>TWT/RW</t>
  </si>
  <si>
    <t>Daten vollst.?</t>
  </si>
  <si>
    <t>Hilfsspalten zur Orientierung und Prüfung</t>
  </si>
  <si>
    <r>
      <t>h</t>
    </r>
    <r>
      <rPr>
        <vertAlign val="subscript"/>
        <sz val="8"/>
        <color theme="1"/>
        <rFont val="Arial"/>
        <family val="2"/>
      </rPr>
      <t>N</t>
    </r>
  </si>
  <si>
    <r>
      <t>Q</t>
    </r>
    <r>
      <rPr>
        <vertAlign val="subscript"/>
        <sz val="8"/>
        <color theme="1"/>
        <rFont val="Arial"/>
        <family val="2"/>
      </rPr>
      <t>d</t>
    </r>
  </si>
  <si>
    <t>Abkürzungen:</t>
  </si>
  <si>
    <t>=</t>
  </si>
  <si>
    <t>Höhe des Niederschlags</t>
  </si>
  <si>
    <t>Tagesssummen des Abwasserdurchflusses</t>
  </si>
  <si>
    <t>Schneedeckentag (Tage, an denen der Schneebedeckungsgrad gem. DWA-A 530 mindestens in die Kategorie "Schneereste" einzustufen ist)</t>
  </si>
  <si>
    <t>Anzahl der eingetragenen Niederschlagswerte im Berichtsjahr</t>
  </si>
  <si>
    <t>Anzahl der Schneedeckentage im Berichtsjahr</t>
  </si>
  <si>
    <t>Anzahl der eingetragenen Temperaturdaten im Berichtsjahr</t>
  </si>
  <si>
    <t>mm</t>
  </si>
  <si>
    <t>m³/d</t>
  </si>
  <si>
    <t xml:space="preserve">Übertrag der Eingabewerte aus dem Tabellenblatt "Eingabe" </t>
  </si>
  <si>
    <t>Jahr</t>
  </si>
  <si>
    <t>SJ (ja=1; nein=0)</t>
  </si>
  <si>
    <t>Tage im Jahr</t>
  </si>
  <si>
    <t>Anzahl der eingetragenen Abflusswerte im Berichtsjahr</t>
  </si>
  <si>
    <t>Kläranlage / Einzugsgebiet</t>
  </si>
  <si>
    <r>
      <t xml:space="preserve">Jahresschmutzwassermenge </t>
    </r>
    <r>
      <rPr>
        <b/>
        <vertAlign val="subscript"/>
        <sz val="8"/>
        <color rgb="FFFF0000"/>
        <rFont val="Arial"/>
        <family val="2"/>
      </rPr>
      <t>1)</t>
    </r>
  </si>
  <si>
    <t>[n]</t>
  </si>
  <si>
    <t>[m³/a]</t>
  </si>
  <si>
    <t>1)</t>
  </si>
  <si>
    <t xml:space="preserve">Die berechnete Jahresschmutzwassermenge ist nicht rechtsverbindlich. Die Überprüfung und Festsetzung obliegt gem. §3 Abs. 2 AbwAG NRW </t>
  </si>
  <si>
    <t>TWT</t>
  </si>
  <si>
    <t xml:space="preserve">Fallunterscheidung  </t>
  </si>
  <si>
    <t>Liegt ein TWT vor?</t>
  </si>
  <si>
    <t>Übertrag und Prüfung Qd</t>
  </si>
  <si>
    <t>-</t>
  </si>
  <si>
    <t>Prüfung TWT</t>
  </si>
  <si>
    <t>ja=1; nein=0</t>
  </si>
  <si>
    <t>Qd an TWT</t>
  </si>
  <si>
    <t>wirksamer Abfluss Qd</t>
  </si>
  <si>
    <r>
      <t>h</t>
    </r>
    <r>
      <rPr>
        <b/>
        <vertAlign val="subscript"/>
        <sz val="11"/>
        <color theme="1"/>
        <rFont val="Calibri"/>
        <family val="2"/>
        <scheme val="minor"/>
      </rPr>
      <t>N</t>
    </r>
  </si>
  <si>
    <r>
      <t>Q</t>
    </r>
    <r>
      <rPr>
        <b/>
        <vertAlign val="subscript"/>
        <sz val="11"/>
        <color theme="1"/>
        <rFont val="Calibri"/>
        <family val="2"/>
        <scheme val="minor"/>
      </rPr>
      <t>d</t>
    </r>
  </si>
  <si>
    <t>Anzahl TWT</t>
  </si>
  <si>
    <t>der zuständigen Behörde. Die Festsetzung erfolgt durch Bescheid.</t>
  </si>
  <si>
    <t>Abflusssumme an TWT</t>
  </si>
  <si>
    <t>Trockenwettertage</t>
  </si>
  <si>
    <t>Summe / Anzahl</t>
  </si>
  <si>
    <t>Qd</t>
  </si>
  <si>
    <t>hN</t>
  </si>
  <si>
    <t xml:space="preserve">Sdt </t>
  </si>
  <si>
    <t>Datum</t>
  </si>
  <si>
    <t>Monat</t>
  </si>
  <si>
    <t>lfd. Tag</t>
  </si>
  <si>
    <t>Dieses Tabellenblatt wird für die Betreiber ausgebelendet sein.</t>
  </si>
  <si>
    <t>abgerechnete Schmutzwassermenge im Einzugsgebiet [m³/a]</t>
  </si>
  <si>
    <t>[dd.mm.yyyy]</t>
  </si>
  <si>
    <t>[m³/d]</t>
  </si>
  <si>
    <t>[mm]</t>
  </si>
  <si>
    <t>[Ja=1;nein=0]</t>
  </si>
  <si>
    <t>VJ</t>
  </si>
  <si>
    <t>Vorjahr</t>
  </si>
  <si>
    <t>Tageshöchsttemperatur der Luft</t>
  </si>
  <si>
    <t>Fälle 1-5</t>
  </si>
  <si>
    <t xml:space="preserve">                     Tage 1-3 nach einem Tag gem.-Fall 2 handelt</t>
  </si>
  <si>
    <t>Formular zur Übermittlung der Jahresschmutzwassermenge sowie der zugrunde liegenden Rohdaten gem. d. Verwaltungsvorschrift zur Ermittlung der Jahresschmutzwassermenge 
bei Einleitung von mit Niederschlagswasser vermischtem Schmutzwasser (RdErl. d. Ministeriums für Umwelt, Landwirtschaft, Natur- und Verbraucherschutz vom 23. Oktober 2017)</t>
  </si>
  <si>
    <t>[°C]</t>
  </si>
  <si>
    <r>
      <t>·</t>
    </r>
    <r>
      <rPr>
        <sz val="7"/>
        <color theme="1"/>
        <rFont val="Times New Roman"/>
        <family val="1"/>
      </rPr>
      <t xml:space="preserve">         </t>
    </r>
    <r>
      <rPr>
        <sz val="11"/>
        <color theme="1"/>
        <rFont val="Calibri"/>
        <family val="2"/>
        <scheme val="minor"/>
      </rPr>
      <t>Fall a: Niederschlag (Regen; Hagel; Schneefall) &gt;0,3 mm/d</t>
    </r>
  </si>
  <si>
    <r>
      <t>·</t>
    </r>
    <r>
      <rPr>
        <sz val="7"/>
        <color theme="1"/>
        <rFont val="Times New Roman"/>
        <family val="1"/>
      </rPr>
      <t xml:space="preserve">         </t>
    </r>
    <r>
      <rPr>
        <sz val="11"/>
        <color theme="1"/>
        <rFont val="Calibri"/>
        <family val="2"/>
        <scheme val="minor"/>
      </rPr>
      <t>Fall b: Schneedeckentag und Tageshöchsttemperatur - T</t>
    </r>
    <r>
      <rPr>
        <vertAlign val="subscript"/>
        <sz val="11"/>
        <color theme="1"/>
        <rFont val="Calibri"/>
        <family val="2"/>
        <scheme val="minor"/>
      </rPr>
      <t>d,max</t>
    </r>
    <r>
      <rPr>
        <sz val="11"/>
        <color theme="1"/>
        <rFont val="Calibri"/>
        <family val="2"/>
        <scheme val="minor"/>
      </rPr>
      <t>&gt; 0°C</t>
    </r>
  </si>
  <si>
    <r>
      <t>·</t>
    </r>
    <r>
      <rPr>
        <sz val="7"/>
        <color theme="1"/>
        <rFont val="Times New Roman"/>
        <family val="1"/>
      </rPr>
      <t xml:space="preserve">         </t>
    </r>
    <r>
      <rPr>
        <sz val="11"/>
        <color theme="1"/>
        <rFont val="Calibri"/>
        <family val="2"/>
        <scheme val="minor"/>
      </rPr>
      <t>Fall c: Schneedeckentag und T</t>
    </r>
    <r>
      <rPr>
        <vertAlign val="subscript"/>
        <sz val="11"/>
        <color theme="1"/>
        <rFont val="Calibri"/>
        <family val="2"/>
        <scheme val="minor"/>
      </rPr>
      <t>d,max</t>
    </r>
    <r>
      <rPr>
        <sz val="11"/>
        <color theme="1"/>
        <rFont val="Calibri"/>
        <family val="2"/>
        <scheme val="minor"/>
      </rPr>
      <t>≤ 0°C wenn es sich um die</t>
    </r>
  </si>
  <si>
    <r>
      <t>·</t>
    </r>
    <r>
      <rPr>
        <sz val="7"/>
        <color theme="1"/>
        <rFont val="Times New Roman"/>
        <family val="1"/>
      </rPr>
      <t xml:space="preserve">         </t>
    </r>
    <r>
      <rPr>
        <sz val="11"/>
        <color theme="1"/>
        <rFont val="Calibri"/>
        <family val="2"/>
        <scheme val="minor"/>
      </rPr>
      <t>Fall d: Nachlauftage: 1 Tag nach den Fällen 1-3</t>
    </r>
  </si>
  <si>
    <t>Fallunterscheidung gem. Nr. 4 der VV JSM vom 23.10.2017</t>
  </si>
  <si>
    <t>Fall-Nr hier:</t>
  </si>
  <si>
    <t>Trockenwettertag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</si>
</sst>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8"/>
      <color theme="1"/>
      <name val="Arial"/>
      <family val="2"/>
    </font>
    <font>
      <sz val="8"/>
      <color rgb="FFFF0000"/>
      <name val="Arial"/>
      <family val="2"/>
    </font>
    <font>
      <sz val="8"/>
      <name val="Arial"/>
      <family val="2"/>
    </font>
    <font>
      <vertAlign val="subscript"/>
      <sz val="8"/>
      <color theme="1"/>
      <name val="Arial"/>
      <family val="2"/>
    </font>
    <font>
      <b/>
      <sz val="8"/>
      <color theme="1"/>
      <name val="Arial"/>
      <family val="2"/>
    </font>
    <font>
      <b/>
      <sz val="16"/>
      <color theme="1"/>
      <name val="Arial"/>
      <family val="2"/>
    </font>
    <font>
      <b/>
      <sz val="11"/>
      <color theme="1"/>
      <name val="Calibri"/>
      <family val="2"/>
      <scheme val="minor"/>
    </font>
    <font>
      <b/>
      <sz val="10"/>
      <color theme="1"/>
      <name val="Arial"/>
      <family val="2"/>
    </font>
    <font>
      <sz val="11"/>
      <color rgb="FF3F3F76"/>
      <name val="Calibri"/>
      <family val="2"/>
      <scheme val="minor"/>
    </font>
    <font>
      <b/>
      <vertAlign val="subscript"/>
      <sz val="8"/>
      <color rgb="FFFF0000"/>
      <name val="Arial"/>
      <family val="2"/>
    </font>
    <font>
      <b/>
      <sz val="8"/>
      <name val="Arial"/>
      <family val="2"/>
    </font>
    <font>
      <b/>
      <sz val="12"/>
      <color theme="1"/>
      <name val="Arial"/>
      <family val="2"/>
    </font>
    <font>
      <b/>
      <vertAlign val="subscript"/>
      <sz val="11"/>
      <color theme="1"/>
      <name val="Calibri"/>
      <family val="2"/>
      <scheme val="minor"/>
    </font>
    <font>
      <b/>
      <sz val="12"/>
      <name val="Arial"/>
      <family val="2"/>
    </font>
    <font>
      <b/>
      <sz val="16"/>
      <color rgb="FFFF0000"/>
      <name val="Calibri"/>
      <family val="2"/>
      <scheme val="minor"/>
    </font>
    <font>
      <b/>
      <sz val="20"/>
      <color rgb="FFFF0000"/>
      <name val="Calibri"/>
      <family val="2"/>
      <scheme val="minor"/>
    </font>
    <font>
      <sz val="10"/>
      <name val="Arial"/>
      <family val="2"/>
    </font>
    <font>
      <sz val="10"/>
      <name val="Arial"/>
      <family val="2"/>
    </font>
    <font>
      <u/>
      <sz val="10"/>
      <color indexed="12"/>
      <name val="Arial"/>
      <family val="2"/>
    </font>
    <font>
      <sz val="11"/>
      <color theme="1"/>
      <name val="Symbol"/>
      <family val="1"/>
      <charset val="2"/>
    </font>
    <font>
      <sz val="7"/>
      <color theme="1"/>
      <name val="Times New Roman"/>
      <family val="1"/>
    </font>
    <font>
      <vertAlign val="subscript"/>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99"/>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FF0000"/>
      </left>
      <right style="medium">
        <color indexed="64"/>
      </right>
      <top style="medium">
        <color rgb="FFFF0000"/>
      </top>
      <bottom/>
      <diagonal/>
    </border>
    <border>
      <left style="medium">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medium">
        <color indexed="64"/>
      </right>
      <top/>
      <bottom/>
      <diagonal/>
    </border>
    <border>
      <left style="medium">
        <color rgb="FFFF0000"/>
      </left>
      <right style="medium">
        <color indexed="64"/>
      </right>
      <top/>
      <bottom style="medium">
        <color rgb="FFFF0000"/>
      </bottom>
      <diagonal/>
    </border>
    <border>
      <left style="thin">
        <color indexed="64"/>
      </left>
      <right style="medium">
        <color rgb="FFFF0000"/>
      </right>
      <top style="thin">
        <color indexed="64"/>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9" fillId="5" borderId="56" applyNumberFormat="0" applyAlignment="0" applyProtection="0"/>
    <xf numFmtId="0" fontId="17" fillId="0" borderId="0"/>
    <xf numFmtId="0" fontId="18" fillId="0" borderId="0"/>
    <xf numFmtId="0" fontId="19" fillId="0" borderId="0" applyNumberFormat="0" applyFill="0" applyBorder="0" applyAlignment="0" applyProtection="0">
      <alignment vertical="top"/>
      <protection locked="0"/>
    </xf>
  </cellStyleXfs>
  <cellXfs count="355">
    <xf numFmtId="0" fontId="0" fillId="0" borderId="0" xfId="0"/>
    <xf numFmtId="0" fontId="0" fillId="0" borderId="0" xfId="0" applyNumberFormat="1"/>
    <xf numFmtId="0" fontId="1" fillId="0" borderId="0" xfId="0" applyFont="1"/>
    <xf numFmtId="164" fontId="1" fillId="0" borderId="0" xfId="0" applyNumberFormat="1" applyFont="1"/>
    <xf numFmtId="4" fontId="1" fillId="0" borderId="0" xfId="0" applyNumberFormat="1" applyFont="1"/>
    <xf numFmtId="1" fontId="1" fillId="0" borderId="0" xfId="0" applyNumberFormat="1" applyFont="1"/>
    <xf numFmtId="0" fontId="1" fillId="0" borderId="5" xfId="0" applyFont="1" applyBorder="1"/>
    <xf numFmtId="1" fontId="1" fillId="0" borderId="7" xfId="0" applyNumberFormat="1" applyFont="1" applyBorder="1"/>
    <xf numFmtId="0" fontId="1" fillId="0" borderId="9" xfId="0" applyFont="1" applyBorder="1"/>
    <xf numFmtId="0" fontId="1" fillId="0" borderId="10" xfId="0" applyFont="1" applyBorder="1"/>
    <xf numFmtId="0" fontId="1" fillId="0" borderId="11" xfId="0" applyFont="1" applyBorder="1"/>
    <xf numFmtId="1" fontId="1" fillId="0" borderId="8" xfId="0" applyNumberFormat="1" applyFont="1" applyBorder="1"/>
    <xf numFmtId="164" fontId="1" fillId="2" borderId="7" xfId="0" applyNumberFormat="1" applyFont="1" applyFill="1" applyBorder="1"/>
    <xf numFmtId="4" fontId="1" fillId="2" borderId="7" xfId="0" applyNumberFormat="1" applyFont="1" applyFill="1" applyBorder="1"/>
    <xf numFmtId="1" fontId="1" fillId="2" borderId="8" xfId="0" applyNumberFormat="1" applyFont="1" applyFill="1" applyBorder="1"/>
    <xf numFmtId="164" fontId="3" fillId="2" borderId="0" xfId="0" applyNumberFormat="1" applyFont="1" applyFill="1" applyBorder="1"/>
    <xf numFmtId="4" fontId="3" fillId="2" borderId="0" xfId="0" applyNumberFormat="1" applyFont="1" applyFill="1" applyBorder="1"/>
    <xf numFmtId="1" fontId="3" fillId="2" borderId="5" xfId="0" applyNumberFormat="1" applyFont="1" applyFill="1" applyBorder="1"/>
    <xf numFmtId="0" fontId="1" fillId="2" borderId="5" xfId="0" applyFont="1" applyFill="1" applyBorder="1"/>
    <xf numFmtId="1" fontId="3" fillId="2" borderId="0" xfId="0" applyNumberFormat="1" applyFont="1" applyFill="1" applyBorder="1"/>
    <xf numFmtId="1" fontId="1" fillId="2" borderId="7" xfId="0" applyNumberFormat="1" applyFont="1" applyFill="1" applyBorder="1"/>
    <xf numFmtId="0" fontId="1" fillId="0" borderId="0" xfId="0" applyFont="1" applyBorder="1"/>
    <xf numFmtId="0" fontId="1" fillId="2" borderId="0" xfId="0" applyFont="1" applyFill="1" applyBorder="1"/>
    <xf numFmtId="0" fontId="1" fillId="0" borderId="4" xfId="0" applyFont="1" applyBorder="1"/>
    <xf numFmtId="0" fontId="1" fillId="3" borderId="1" xfId="0" applyFont="1" applyFill="1" applyBorder="1"/>
    <xf numFmtId="164" fontId="1" fillId="3" borderId="2" xfId="0" applyNumberFormat="1" applyFont="1" applyFill="1" applyBorder="1"/>
    <xf numFmtId="4" fontId="1" fillId="3" borderId="2" xfId="0" applyNumberFormat="1" applyFont="1" applyFill="1" applyBorder="1"/>
    <xf numFmtId="0" fontId="1" fillId="3" borderId="4" xfId="0" applyFont="1" applyFill="1" applyBorder="1"/>
    <xf numFmtId="164" fontId="1" fillId="3" borderId="0" xfId="0" applyNumberFormat="1" applyFont="1" applyFill="1" applyBorder="1"/>
    <xf numFmtId="4" fontId="1" fillId="3" borderId="0" xfId="0" applyNumberFormat="1" applyFont="1" applyFill="1" applyBorder="1"/>
    <xf numFmtId="0" fontId="1" fillId="3" borderId="0" xfId="0" applyFont="1" applyFill="1" applyBorder="1"/>
    <xf numFmtId="0" fontId="1" fillId="3" borderId="6" xfId="0" applyFont="1" applyFill="1" applyBorder="1"/>
    <xf numFmtId="164" fontId="1" fillId="3" borderId="7" xfId="0" applyNumberFormat="1" applyFont="1" applyFill="1" applyBorder="1"/>
    <xf numFmtId="4" fontId="1" fillId="3" borderId="7" xfId="0" applyNumberFormat="1" applyFont="1" applyFill="1" applyBorder="1"/>
    <xf numFmtId="1" fontId="1" fillId="3" borderId="2" xfId="0" applyNumberFormat="1" applyFont="1" applyFill="1" applyBorder="1"/>
    <xf numFmtId="1" fontId="1" fillId="3" borderId="3" xfId="0" applyNumberFormat="1" applyFont="1" applyFill="1" applyBorder="1"/>
    <xf numFmtId="1" fontId="1" fillId="3" borderId="0" xfId="0" applyNumberFormat="1" applyFont="1" applyFill="1" applyBorder="1"/>
    <xf numFmtId="1" fontId="1" fillId="3" borderId="5" xfId="0" applyNumberFormat="1" applyFont="1" applyFill="1" applyBorder="1"/>
    <xf numFmtId="1" fontId="1" fillId="3" borderId="7" xfId="0" applyNumberFormat="1" applyFont="1" applyFill="1" applyBorder="1"/>
    <xf numFmtId="1" fontId="1" fillId="3" borderId="8" xfId="0" applyNumberFormat="1" applyFont="1" applyFill="1" applyBorder="1"/>
    <xf numFmtId="0" fontId="1" fillId="2" borderId="7" xfId="0" applyFont="1" applyFill="1" applyBorder="1"/>
    <xf numFmtId="0" fontId="1" fillId="2" borderId="12" xfId="0" applyFont="1" applyFill="1" applyBorder="1"/>
    <xf numFmtId="1" fontId="1" fillId="3" borderId="17" xfId="0" applyNumberFormat="1" applyFont="1" applyFill="1" applyBorder="1"/>
    <xf numFmtId="4" fontId="1" fillId="3" borderId="17" xfId="0" applyNumberFormat="1" applyFont="1" applyFill="1" applyBorder="1"/>
    <xf numFmtId="1" fontId="1" fillId="3" borderId="19" xfId="0" applyNumberFormat="1" applyFont="1" applyFill="1" applyBorder="1"/>
    <xf numFmtId="164" fontId="1" fillId="3" borderId="14" xfId="0" applyNumberFormat="1" applyFont="1" applyFill="1" applyBorder="1"/>
    <xf numFmtId="1" fontId="1" fillId="3" borderId="14" xfId="0" applyNumberFormat="1" applyFont="1" applyFill="1" applyBorder="1"/>
    <xf numFmtId="0" fontId="5" fillId="0" borderId="0" xfId="0" applyFont="1"/>
    <xf numFmtId="164" fontId="1" fillId="0" borderId="28" xfId="0" applyNumberFormat="1" applyFont="1" applyBorder="1"/>
    <xf numFmtId="4" fontId="1" fillId="0" borderId="29" xfId="0" applyNumberFormat="1" applyFont="1" applyBorder="1"/>
    <xf numFmtId="1" fontId="1" fillId="0" borderId="29" xfId="0" applyNumberFormat="1" applyFont="1" applyBorder="1"/>
    <xf numFmtId="164" fontId="1" fillId="0" borderId="30" xfId="0" applyNumberFormat="1" applyFont="1" applyBorder="1"/>
    <xf numFmtId="4" fontId="1" fillId="0" borderId="15" xfId="0" applyNumberFormat="1" applyFont="1" applyBorder="1"/>
    <xf numFmtId="1" fontId="1" fillId="0" borderId="15" xfId="0" applyNumberFormat="1" applyFont="1" applyBorder="1"/>
    <xf numFmtId="0" fontId="1" fillId="0" borderId="15" xfId="0" applyFont="1" applyBorder="1"/>
    <xf numFmtId="0" fontId="1" fillId="0" borderId="25" xfId="0" applyFont="1" applyBorder="1"/>
    <xf numFmtId="4" fontId="1" fillId="2" borderId="15" xfId="0" applyNumberFormat="1" applyFont="1" applyFill="1" applyBorder="1"/>
    <xf numFmtId="1" fontId="1" fillId="2" borderId="15" xfId="0" applyNumberFormat="1" applyFont="1" applyFill="1" applyBorder="1"/>
    <xf numFmtId="164" fontId="1" fillId="0" borderId="31" xfId="0" applyNumberFormat="1" applyFont="1" applyBorder="1"/>
    <xf numFmtId="4" fontId="1" fillId="0" borderId="32" xfId="0" applyNumberFormat="1" applyFont="1" applyBorder="1"/>
    <xf numFmtId="1" fontId="1" fillId="0" borderId="32" xfId="0" applyNumberFormat="1" applyFont="1" applyBorder="1"/>
    <xf numFmtId="4" fontId="1" fillId="2" borderId="32" xfId="0" applyNumberFormat="1" applyFont="1" applyFill="1" applyBorder="1"/>
    <xf numFmtId="1" fontId="1" fillId="2" borderId="32" xfId="0" applyNumberFormat="1" applyFont="1" applyFill="1" applyBorder="1"/>
    <xf numFmtId="0" fontId="1" fillId="0" borderId="32" xfId="0" applyFont="1" applyBorder="1"/>
    <xf numFmtId="0" fontId="1" fillId="0" borderId="33" xfId="0" applyFont="1" applyBorder="1"/>
    <xf numFmtId="0" fontId="1" fillId="0" borderId="22" xfId="0" applyFont="1" applyBorder="1"/>
    <xf numFmtId="0" fontId="1" fillId="0" borderId="34" xfId="0" applyFont="1" applyBorder="1"/>
    <xf numFmtId="164" fontId="1" fillId="2" borderId="18" xfId="0" applyNumberFormat="1" applyFont="1" applyFill="1" applyBorder="1"/>
    <xf numFmtId="164" fontId="1" fillId="2" borderId="35" xfId="0" applyNumberFormat="1" applyFont="1" applyFill="1" applyBorder="1"/>
    <xf numFmtId="1" fontId="1" fillId="0" borderId="25" xfId="0" applyNumberFormat="1" applyFont="1" applyBorder="1"/>
    <xf numFmtId="1" fontId="1" fillId="0" borderId="33" xfId="0" applyNumberFormat="1" applyFont="1" applyBorder="1"/>
    <xf numFmtId="1" fontId="1" fillId="2" borderId="25" xfId="0" applyNumberFormat="1" applyFont="1" applyFill="1" applyBorder="1"/>
    <xf numFmtId="1" fontId="1" fillId="2" borderId="33" xfId="0" applyNumberFormat="1" applyFont="1" applyFill="1" applyBorder="1"/>
    <xf numFmtId="1" fontId="1" fillId="3" borderId="13" xfId="0" applyNumberFormat="1" applyFont="1" applyFill="1" applyBorder="1"/>
    <xf numFmtId="1" fontId="5" fillId="3" borderId="17" xfId="0" applyNumberFormat="1" applyFont="1" applyFill="1" applyBorder="1"/>
    <xf numFmtId="1" fontId="5" fillId="3" borderId="17" xfId="0" applyNumberFormat="1" applyFont="1" applyFill="1" applyBorder="1" applyAlignment="1">
      <alignment horizontal="left"/>
    </xf>
    <xf numFmtId="1" fontId="5" fillId="3" borderId="18" xfId="0" applyNumberFormat="1" applyFont="1" applyFill="1" applyBorder="1" applyAlignment="1">
      <alignment horizontal="left"/>
    </xf>
    <xf numFmtId="1" fontId="5" fillId="3" borderId="27" xfId="0" applyNumberFormat="1" applyFont="1" applyFill="1" applyBorder="1"/>
    <xf numFmtId="1" fontId="5" fillId="3" borderId="7" xfId="0" applyNumberFormat="1" applyFont="1" applyFill="1" applyBorder="1"/>
    <xf numFmtId="4" fontId="5" fillId="3" borderId="14" xfId="0" applyNumberFormat="1" applyFont="1" applyFill="1" applyBorder="1"/>
    <xf numFmtId="4" fontId="5" fillId="3" borderId="26" xfId="0" applyNumberFormat="1" applyFont="1" applyFill="1" applyBorder="1"/>
    <xf numFmtId="4" fontId="5" fillId="3" borderId="17" xfId="0" applyNumberFormat="1" applyFont="1" applyFill="1" applyBorder="1"/>
    <xf numFmtId="4" fontId="5" fillId="3" borderId="18" xfId="0" applyNumberFormat="1" applyFont="1" applyFill="1" applyBorder="1"/>
    <xf numFmtId="1" fontId="5" fillId="3" borderId="14" xfId="0" applyNumberFormat="1" applyFont="1" applyFill="1" applyBorder="1" applyAlignment="1">
      <alignment horizontal="center"/>
    </xf>
    <xf numFmtId="1" fontId="5" fillId="3" borderId="17" xfId="0" applyNumberFormat="1" applyFont="1" applyFill="1" applyBorder="1" applyAlignment="1">
      <alignment horizontal="center"/>
    </xf>
    <xf numFmtId="1" fontId="5" fillId="3" borderId="17" xfId="0" applyNumberFormat="1" applyFont="1" applyFill="1" applyBorder="1" applyAlignment="1">
      <alignment horizontal="center" vertical="center"/>
    </xf>
    <xf numFmtId="1" fontId="5" fillId="3" borderId="7" xfId="0" applyNumberFormat="1" applyFont="1" applyFill="1" applyBorder="1" applyAlignment="1">
      <alignment horizontal="center" vertical="center"/>
    </xf>
    <xf numFmtId="0" fontId="1" fillId="0" borderId="39" xfId="0" applyFont="1" applyBorder="1"/>
    <xf numFmtId="0" fontId="2" fillId="0" borderId="43" xfId="0" applyNumberFormat="1" applyFont="1" applyBorder="1"/>
    <xf numFmtId="0" fontId="2" fillId="0" borderId="47" xfId="0" applyNumberFormat="1" applyFont="1" applyBorder="1"/>
    <xf numFmtId="0" fontId="2" fillId="0" borderId="48" xfId="0" applyNumberFormat="1" applyFont="1" applyBorder="1"/>
    <xf numFmtId="164" fontId="1" fillId="0" borderId="50" xfId="0" applyNumberFormat="1" applyFont="1" applyBorder="1"/>
    <xf numFmtId="4" fontId="1" fillId="0" borderId="51" xfId="0" applyNumberFormat="1" applyFont="1" applyBorder="1"/>
    <xf numFmtId="1" fontId="1" fillId="0" borderId="51" xfId="0" applyNumberFormat="1" applyFont="1" applyBorder="1"/>
    <xf numFmtId="1" fontId="1" fillId="0" borderId="53" xfId="0" applyNumberFormat="1" applyFont="1" applyBorder="1"/>
    <xf numFmtId="1" fontId="1" fillId="0" borderId="54" xfId="0" applyNumberFormat="1" applyFont="1" applyBorder="1"/>
    <xf numFmtId="1" fontId="1" fillId="0" borderId="55" xfId="0" applyNumberFormat="1" applyFont="1" applyBorder="1"/>
    <xf numFmtId="1" fontId="1" fillId="2" borderId="13" xfId="0" applyNumberFormat="1" applyFont="1" applyFill="1" applyBorder="1"/>
    <xf numFmtId="1" fontId="1" fillId="0" borderId="30" xfId="0" applyNumberFormat="1" applyFont="1" applyBorder="1"/>
    <xf numFmtId="1" fontId="1" fillId="0" borderId="19" xfId="0" applyNumberFormat="1" applyFont="1" applyBorder="1"/>
    <xf numFmtId="1" fontId="1" fillId="0" borderId="17" xfId="0" applyNumberFormat="1" applyFont="1" applyBorder="1"/>
    <xf numFmtId="0" fontId="0" fillId="0" borderId="10" xfId="0" applyBorder="1"/>
    <xf numFmtId="0" fontId="0" fillId="0" borderId="11" xfId="0" applyBorder="1"/>
    <xf numFmtId="0" fontId="0" fillId="0" borderId="4" xfId="0" applyBorder="1"/>
    <xf numFmtId="0" fontId="0" fillId="0" borderId="5" xfId="0" applyBorder="1"/>
    <xf numFmtId="0" fontId="0" fillId="0" borderId="6" xfId="0" applyBorder="1"/>
    <xf numFmtId="0" fontId="0" fillId="0" borderId="8" xfId="0" applyBorder="1"/>
    <xf numFmtId="0" fontId="7" fillId="0" borderId="37" xfId="0" applyFont="1" applyBorder="1"/>
    <xf numFmtId="0" fontId="7" fillId="0" borderId="38" xfId="0" applyFont="1" applyBorder="1"/>
    <xf numFmtId="0" fontId="7" fillId="0" borderId="12" xfId="0" applyFont="1" applyBorder="1"/>
    <xf numFmtId="164" fontId="1" fillId="0" borderId="44" xfId="0" applyNumberFormat="1" applyFont="1" applyBorder="1" applyProtection="1">
      <protection locked="0"/>
    </xf>
    <xf numFmtId="4" fontId="1" fillId="0" borderId="45" xfId="0" applyNumberFormat="1" applyFont="1" applyBorder="1" applyProtection="1">
      <protection locked="0"/>
    </xf>
    <xf numFmtId="1" fontId="1" fillId="0" borderId="45" xfId="0" applyNumberFormat="1" applyFont="1" applyBorder="1" applyProtection="1">
      <protection locked="0"/>
    </xf>
    <xf numFmtId="164" fontId="1" fillId="0" borderId="30" xfId="0" applyNumberFormat="1" applyFont="1" applyBorder="1" applyProtection="1">
      <protection locked="0"/>
    </xf>
    <xf numFmtId="4" fontId="1" fillId="0" borderId="15" xfId="0" applyNumberFormat="1" applyFont="1" applyBorder="1" applyProtection="1">
      <protection locked="0"/>
    </xf>
    <xf numFmtId="1" fontId="1" fillId="0" borderId="15" xfId="0" applyNumberFormat="1" applyFont="1" applyBorder="1" applyProtection="1">
      <protection locked="0"/>
    </xf>
    <xf numFmtId="164" fontId="1" fillId="0" borderId="50" xfId="0" applyNumberFormat="1" applyFont="1" applyBorder="1" applyProtection="1">
      <protection locked="0"/>
    </xf>
    <xf numFmtId="4" fontId="1" fillId="0" borderId="51" xfId="0" applyNumberFormat="1" applyFont="1" applyBorder="1" applyProtection="1">
      <protection locked="0"/>
    </xf>
    <xf numFmtId="1" fontId="1" fillId="0" borderId="51" xfId="0" applyNumberFormat="1" applyFont="1" applyBorder="1" applyProtection="1">
      <protection locked="0"/>
    </xf>
    <xf numFmtId="164" fontId="1" fillId="0" borderId="40" xfId="0" applyNumberFormat="1" applyFont="1" applyBorder="1" applyProtection="1">
      <protection locked="0"/>
    </xf>
    <xf numFmtId="4" fontId="1" fillId="0" borderId="41" xfId="0" applyNumberFormat="1" applyFont="1" applyBorder="1" applyProtection="1">
      <protection locked="0"/>
    </xf>
    <xf numFmtId="1" fontId="1" fillId="0" borderId="41" xfId="0" applyNumberFormat="1" applyFont="1" applyBorder="1" applyProtection="1">
      <protection locked="0"/>
    </xf>
    <xf numFmtId="164" fontId="1" fillId="0" borderId="26" xfId="0" applyNumberFormat="1" applyFont="1" applyBorder="1" applyProtection="1">
      <protection locked="0"/>
    </xf>
    <xf numFmtId="4" fontId="1" fillId="0" borderId="29" xfId="0" applyNumberFormat="1" applyFont="1" applyBorder="1" applyProtection="1">
      <protection locked="0"/>
    </xf>
    <xf numFmtId="1" fontId="1" fillId="0" borderId="29" xfId="0" applyNumberFormat="1" applyFont="1" applyBorder="1" applyProtection="1">
      <protection locked="0"/>
    </xf>
    <xf numFmtId="164" fontId="1" fillId="0" borderId="18" xfId="0" applyNumberFormat="1" applyFont="1" applyBorder="1" applyProtection="1">
      <protection locked="0"/>
    </xf>
    <xf numFmtId="164" fontId="1" fillId="0" borderId="35" xfId="0" applyNumberFormat="1" applyFont="1" applyBorder="1" applyProtection="1">
      <protection locked="0"/>
    </xf>
    <xf numFmtId="4" fontId="1" fillId="0" borderId="32" xfId="0" applyNumberFormat="1" applyFont="1" applyBorder="1" applyProtection="1">
      <protection locked="0"/>
    </xf>
    <xf numFmtId="1" fontId="1" fillId="0" borderId="32" xfId="0" applyNumberFormat="1" applyFont="1" applyBorder="1" applyProtection="1">
      <protection locked="0"/>
    </xf>
    <xf numFmtId="0" fontId="1" fillId="0" borderId="32" xfId="0" applyFont="1" applyBorder="1" applyProtection="1">
      <protection locked="0"/>
    </xf>
    <xf numFmtId="1" fontId="5" fillId="2" borderId="17" xfId="0" applyNumberFormat="1" applyFont="1" applyFill="1" applyBorder="1" applyAlignment="1">
      <alignment horizontal="left"/>
    </xf>
    <xf numFmtId="1" fontId="5" fillId="2" borderId="7" xfId="0" applyNumberFormat="1" applyFont="1" applyFill="1" applyBorder="1"/>
    <xf numFmtId="4" fontId="5" fillId="2" borderId="17" xfId="0" applyNumberFormat="1" applyFont="1" applyFill="1" applyBorder="1"/>
    <xf numFmtId="1" fontId="5" fillId="2" borderId="17" xfId="0" applyNumberFormat="1" applyFont="1" applyFill="1" applyBorder="1"/>
    <xf numFmtId="1" fontId="5" fillId="2" borderId="19" xfId="0" applyNumberFormat="1" applyFont="1" applyFill="1" applyBorder="1"/>
    <xf numFmtId="4" fontId="5" fillId="2" borderId="7" xfId="0" applyNumberFormat="1" applyFont="1" applyFill="1" applyBorder="1"/>
    <xf numFmtId="4" fontId="5" fillId="2" borderId="8" xfId="0" applyNumberFormat="1" applyFont="1" applyFill="1" applyBorder="1"/>
    <xf numFmtId="1" fontId="5" fillId="2" borderId="15" xfId="0" applyNumberFormat="1" applyFont="1" applyFill="1" applyBorder="1" applyAlignment="1">
      <alignment horizontal="left"/>
    </xf>
    <xf numFmtId="1" fontId="5" fillId="2" borderId="32" xfId="0" applyNumberFormat="1" applyFont="1" applyFill="1" applyBorder="1"/>
    <xf numFmtId="1" fontId="5" fillId="3" borderId="15" xfId="0" applyNumberFormat="1" applyFont="1" applyFill="1" applyBorder="1" applyAlignment="1" applyProtection="1">
      <alignment horizontal="left"/>
      <protection locked="0"/>
    </xf>
    <xf numFmtId="3" fontId="5" fillId="3" borderId="15" xfId="0" applyNumberFormat="1" applyFont="1" applyFill="1" applyBorder="1" applyAlignment="1" applyProtection="1">
      <alignment horizontal="left"/>
      <protection locked="0"/>
    </xf>
    <xf numFmtId="4" fontId="2" fillId="0" borderId="0" xfId="0" applyNumberFormat="1" applyFont="1" applyAlignment="1">
      <alignment horizontal="right"/>
    </xf>
    <xf numFmtId="1" fontId="11" fillId="3" borderId="16" xfId="0" applyNumberFormat="1" applyFont="1" applyFill="1" applyBorder="1" applyAlignment="1">
      <alignment horizontal="center"/>
    </xf>
    <xf numFmtId="1" fontId="11" fillId="3" borderId="18" xfId="0" applyNumberFormat="1" applyFont="1" applyFill="1" applyBorder="1" applyAlignment="1">
      <alignment horizontal="center"/>
    </xf>
    <xf numFmtId="4" fontId="11" fillId="3" borderId="27" xfId="0" applyNumberFormat="1" applyFont="1" applyFill="1" applyBorder="1" applyAlignment="1">
      <alignment horizontal="center"/>
    </xf>
    <xf numFmtId="4" fontId="11" fillId="3" borderId="27" xfId="0" applyNumberFormat="1" applyFont="1" applyFill="1" applyBorder="1" applyAlignment="1">
      <alignment horizontal="right"/>
    </xf>
    <xf numFmtId="0" fontId="15" fillId="0" borderId="0" xfId="0" applyFont="1"/>
    <xf numFmtId="14" fontId="0" fillId="0" borderId="0" xfId="0" applyNumberFormat="1"/>
    <xf numFmtId="164" fontId="3" fillId="0" borderId="31" xfId="0" applyNumberFormat="1" applyFont="1" applyBorder="1" applyProtection="1">
      <protection locked="0"/>
    </xf>
    <xf numFmtId="4" fontId="3" fillId="0" borderId="32" xfId="0" applyNumberFormat="1" applyFont="1" applyBorder="1" applyProtection="1">
      <protection locked="0"/>
    </xf>
    <xf numFmtId="1" fontId="3" fillId="0" borderId="32" xfId="0" applyNumberFormat="1" applyFont="1" applyBorder="1" applyProtection="1">
      <protection locked="0"/>
    </xf>
    <xf numFmtId="0" fontId="0" fillId="0" borderId="2" xfId="0" applyBorder="1"/>
    <xf numFmtId="0" fontId="0" fillId="0" borderId="0" xfId="0" applyBorder="1"/>
    <xf numFmtId="2" fontId="0" fillId="0" borderId="0" xfId="0" applyNumberFormat="1" applyBorder="1"/>
    <xf numFmtId="4" fontId="0" fillId="0" borderId="5" xfId="0" applyNumberFormat="1" applyBorder="1"/>
    <xf numFmtId="0" fontId="7" fillId="0" borderId="6" xfId="0" applyFont="1" applyBorder="1"/>
    <xf numFmtId="0" fontId="7" fillId="0" borderId="7" xfId="0" applyFont="1" applyBorder="1"/>
    <xf numFmtId="0" fontId="7" fillId="0" borderId="8" xfId="0" applyFont="1" applyBorder="1"/>
    <xf numFmtId="0" fontId="0" fillId="4" borderId="2" xfId="0" applyFill="1" applyBorder="1"/>
    <xf numFmtId="2" fontId="0" fillId="4" borderId="2" xfId="0" applyNumberFormat="1" applyFill="1" applyBorder="1"/>
    <xf numFmtId="0" fontId="0" fillId="4" borderId="3" xfId="0" applyFill="1" applyBorder="1"/>
    <xf numFmtId="0" fontId="0" fillId="4" borderId="0" xfId="0" applyFill="1" applyBorder="1"/>
    <xf numFmtId="2" fontId="0" fillId="4" borderId="0" xfId="0" applyNumberFormat="1" applyFill="1" applyBorder="1"/>
    <xf numFmtId="0" fontId="0" fillId="4" borderId="5" xfId="0" applyFill="1" applyBorder="1"/>
    <xf numFmtId="165" fontId="0" fillId="0" borderId="0" xfId="0" applyNumberFormat="1" applyBorder="1"/>
    <xf numFmtId="165" fontId="0" fillId="0" borderId="7" xfId="0" applyNumberFormat="1" applyBorder="1"/>
    <xf numFmtId="2" fontId="0" fillId="0" borderId="7" xfId="0" applyNumberFormat="1" applyBorder="1"/>
    <xf numFmtId="164" fontId="0" fillId="4" borderId="1" xfId="0" applyNumberFormat="1" applyFill="1" applyBorder="1"/>
    <xf numFmtId="2" fontId="0" fillId="4" borderId="3" xfId="0" applyNumberFormat="1" applyFill="1" applyBorder="1"/>
    <xf numFmtId="164" fontId="0" fillId="4" borderId="4" xfId="0" applyNumberFormat="1" applyFill="1" applyBorder="1"/>
    <xf numFmtId="2" fontId="0" fillId="4" borderId="5" xfId="0" applyNumberFormat="1" applyFill="1" applyBorder="1"/>
    <xf numFmtId="164" fontId="0" fillId="0" borderId="4" xfId="0" applyNumberFormat="1" applyBorder="1"/>
    <xf numFmtId="2" fontId="0" fillId="0" borderId="5" xfId="0" applyNumberFormat="1" applyBorder="1"/>
    <xf numFmtId="164" fontId="0" fillId="0" borderId="6" xfId="0" applyNumberFormat="1" applyBorder="1"/>
    <xf numFmtId="2" fontId="0" fillId="0" borderId="8" xfId="0" applyNumberFormat="1" applyBorder="1"/>
    <xf numFmtId="0" fontId="7" fillId="0" borderId="13" xfId="0" applyFont="1" applyBorder="1"/>
    <xf numFmtId="1" fontId="0" fillId="0" borderId="15" xfId="0" applyNumberFormat="1" applyBorder="1"/>
    <xf numFmtId="0" fontId="7" fillId="0" borderId="26" xfId="0" applyFont="1" applyBorder="1"/>
    <xf numFmtId="2" fontId="0" fillId="0" borderId="18" xfId="0" applyNumberFormat="1" applyBorder="1"/>
    <xf numFmtId="0" fontId="7" fillId="0" borderId="29" xfId="0" applyFont="1" applyBorder="1"/>
    <xf numFmtId="2" fontId="0" fillId="0" borderId="15" xfId="0" applyNumberFormat="1" applyBorder="1"/>
    <xf numFmtId="0" fontId="7" fillId="0" borderId="60" xfId="0" applyFont="1" applyBorder="1"/>
    <xf numFmtId="0" fontId="7" fillId="0" borderId="32" xfId="0" applyFont="1" applyBorder="1"/>
    <xf numFmtId="0" fontId="7" fillId="0" borderId="61" xfId="0" applyFont="1" applyBorder="1"/>
    <xf numFmtId="0" fontId="0" fillId="4" borderId="63" xfId="0" applyFill="1" applyBorder="1"/>
    <xf numFmtId="165" fontId="0" fillId="0" borderId="63" xfId="0" applyNumberFormat="1" applyBorder="1"/>
    <xf numFmtId="0" fontId="0" fillId="4" borderId="64" xfId="0" applyFill="1" applyBorder="1"/>
    <xf numFmtId="14" fontId="0" fillId="4" borderId="63" xfId="0" applyNumberFormat="1" applyFill="1" applyBorder="1"/>
    <xf numFmtId="4" fontId="0" fillId="4" borderId="64" xfId="0" applyNumberFormat="1" applyFill="1" applyBorder="1"/>
    <xf numFmtId="4" fontId="0" fillId="4" borderId="63" xfId="0" applyNumberFormat="1" applyFill="1" applyBorder="1"/>
    <xf numFmtId="4" fontId="0" fillId="0" borderId="63" xfId="0" applyNumberFormat="1" applyBorder="1"/>
    <xf numFmtId="0" fontId="7" fillId="0" borderId="55" xfId="0" applyFont="1" applyBorder="1"/>
    <xf numFmtId="1" fontId="0" fillId="4" borderId="64" xfId="0" applyNumberFormat="1" applyFill="1" applyBorder="1"/>
    <xf numFmtId="1" fontId="0" fillId="4" borderId="63" xfId="0" applyNumberFormat="1" applyFill="1" applyBorder="1"/>
    <xf numFmtId="1" fontId="0" fillId="0" borderId="63" xfId="0" applyNumberFormat="1" applyBorder="1"/>
    <xf numFmtId="1" fontId="0" fillId="0" borderId="55" xfId="0" applyNumberFormat="1" applyBorder="1"/>
    <xf numFmtId="0" fontId="0" fillId="0" borderId="63" xfId="0" applyBorder="1"/>
    <xf numFmtId="0" fontId="7" fillId="0" borderId="62" xfId="0" applyFont="1" applyBorder="1" applyAlignment="1">
      <alignment wrapText="1"/>
    </xf>
    <xf numFmtId="0" fontId="0" fillId="4" borderId="66" xfId="0" applyFill="1" applyBorder="1"/>
    <xf numFmtId="0" fontId="0" fillId="4" borderId="65" xfId="0" applyFill="1" applyBorder="1"/>
    <xf numFmtId="1" fontId="0" fillId="0" borderId="65" xfId="0" applyNumberFormat="1" applyBorder="1"/>
    <xf numFmtId="0" fontId="7" fillId="0" borderId="58" xfId="0" applyFont="1" applyBorder="1" applyAlignment="1">
      <alignment horizontal="center" wrapText="1"/>
    </xf>
    <xf numFmtId="0" fontId="7" fillId="0" borderId="41" xfId="0" applyFont="1" applyBorder="1" applyAlignment="1">
      <alignment wrapText="1"/>
    </xf>
    <xf numFmtId="0" fontId="7" fillId="0" borderId="59" xfId="0" applyFont="1" applyBorder="1" applyAlignment="1">
      <alignment horizontal="center" wrapText="1"/>
    </xf>
    <xf numFmtId="4" fontId="0" fillId="0" borderId="17" xfId="0" applyNumberFormat="1" applyBorder="1"/>
    <xf numFmtId="1" fontId="0" fillId="0" borderId="1" xfId="0" applyNumberFormat="1" applyBorder="1"/>
    <xf numFmtId="0" fontId="0" fillId="0" borderId="38" xfId="0" applyBorder="1"/>
    <xf numFmtId="0" fontId="0" fillId="0" borderId="3" xfId="0" applyBorder="1"/>
    <xf numFmtId="0" fontId="7" fillId="0" borderId="9" xfId="0" applyFont="1" applyBorder="1"/>
    <xf numFmtId="1" fontId="0" fillId="0" borderId="18" xfId="0" applyNumberFormat="1" applyBorder="1"/>
    <xf numFmtId="0" fontId="7" fillId="0" borderId="67" xfId="0" applyFont="1" applyBorder="1" applyAlignment="1">
      <alignment horizontal="center" wrapText="1"/>
    </xf>
    <xf numFmtId="0" fontId="7" fillId="0" borderId="8" xfId="0" applyFont="1" applyBorder="1" applyAlignment="1">
      <alignment wrapText="1"/>
    </xf>
    <xf numFmtId="1" fontId="9" fillId="3" borderId="65" xfId="1" applyNumberFormat="1" applyFill="1" applyBorder="1"/>
    <xf numFmtId="14" fontId="0" fillId="4" borderId="55" xfId="0" applyNumberFormat="1" applyFill="1" applyBorder="1"/>
    <xf numFmtId="0" fontId="0" fillId="0" borderId="2" xfId="0" applyNumberFormat="1" applyBorder="1"/>
    <xf numFmtId="0" fontId="0" fillId="4" borderId="1" xfId="0" applyFill="1" applyBorder="1"/>
    <xf numFmtId="0" fontId="0" fillId="4" borderId="14" xfId="0" applyFill="1" applyBorder="1"/>
    <xf numFmtId="0" fontId="7" fillId="4" borderId="23" xfId="0" applyFont="1" applyFill="1" applyBorder="1"/>
    <xf numFmtId="0" fontId="0" fillId="4" borderId="25" xfId="0" applyFill="1" applyBorder="1"/>
    <xf numFmtId="0" fontId="0" fillId="4" borderId="33" xfId="0" applyFill="1" applyBorder="1"/>
    <xf numFmtId="0" fontId="0" fillId="4" borderId="35" xfId="0" applyFill="1" applyBorder="1"/>
    <xf numFmtId="0" fontId="0" fillId="4" borderId="32" xfId="0" applyFill="1" applyBorder="1"/>
    <xf numFmtId="0" fontId="0" fillId="4" borderId="17" xfId="0" applyFill="1" applyBorder="1"/>
    <xf numFmtId="0" fontId="0" fillId="4" borderId="27" xfId="0" applyFill="1" applyBorder="1"/>
    <xf numFmtId="0" fontId="0" fillId="4" borderId="61" xfId="0" applyFill="1" applyBorder="1"/>
    <xf numFmtId="0" fontId="0" fillId="4" borderId="37" xfId="0" applyFill="1" applyBorder="1"/>
    <xf numFmtId="0" fontId="0" fillId="4" borderId="68" xfId="0" applyFill="1" applyBorder="1"/>
    <xf numFmtId="0" fontId="0" fillId="4" borderId="12" xfId="0" applyFill="1" applyBorder="1"/>
    <xf numFmtId="1" fontId="0" fillId="4" borderId="21" xfId="0" applyNumberFormat="1" applyFill="1" applyBorder="1"/>
    <xf numFmtId="1" fontId="0" fillId="4" borderId="17" xfId="0" applyNumberFormat="1" applyFill="1" applyBorder="1"/>
    <xf numFmtId="0" fontId="7" fillId="0" borderId="5" xfId="0" applyFont="1" applyBorder="1"/>
    <xf numFmtId="0" fontId="0" fillId="0" borderId="38" xfId="0" applyBorder="1" applyProtection="1"/>
    <xf numFmtId="0" fontId="0" fillId="0" borderId="9" xfId="0" applyBorder="1"/>
    <xf numFmtId="0" fontId="7" fillId="0" borderId="10" xfId="0" applyFont="1" applyBorder="1"/>
    <xf numFmtId="0" fontId="7" fillId="0" borderId="11" xfId="0" applyFont="1" applyBorder="1"/>
    <xf numFmtId="14" fontId="0" fillId="0" borderId="10" xfId="0" applyNumberFormat="1" applyBorder="1"/>
    <xf numFmtId="14" fontId="0" fillId="0" borderId="11" xfId="0" applyNumberFormat="1" applyBorder="1"/>
    <xf numFmtId="0" fontId="16" fillId="0" borderId="0" xfId="0" applyFont="1" applyAlignment="1">
      <alignment horizontal="left" wrapText="1"/>
    </xf>
    <xf numFmtId="0" fontId="1" fillId="0" borderId="29" xfId="0" applyFont="1" applyBorder="1" applyProtection="1">
      <protection locked="0"/>
    </xf>
    <xf numFmtId="0" fontId="1" fillId="0" borderId="15" xfId="0" applyFont="1" applyBorder="1" applyProtection="1">
      <protection locked="0"/>
    </xf>
    <xf numFmtId="0" fontId="0" fillId="0" borderId="63" xfId="0" applyFill="1" applyBorder="1"/>
    <xf numFmtId="0" fontId="0" fillId="0" borderId="55" xfId="0" applyFill="1" applyBorder="1"/>
    <xf numFmtId="0" fontId="0" fillId="4" borderId="55" xfId="0" applyFill="1" applyBorder="1"/>
    <xf numFmtId="0" fontId="0" fillId="4" borderId="7" xfId="0" applyFill="1" applyBorder="1"/>
    <xf numFmtId="2" fontId="0" fillId="4" borderId="7" xfId="0" applyNumberFormat="1" applyFill="1" applyBorder="1"/>
    <xf numFmtId="164" fontId="0" fillId="4" borderId="6" xfId="0" applyNumberFormat="1" applyFill="1" applyBorder="1"/>
    <xf numFmtId="4" fontId="0" fillId="4" borderId="55" xfId="0" applyNumberFormat="1" applyFill="1" applyBorder="1"/>
    <xf numFmtId="1" fontId="0" fillId="4" borderId="55" xfId="0" applyNumberFormat="1" applyFill="1" applyBorder="1"/>
    <xf numFmtId="2" fontId="0" fillId="4" borderId="8" xfId="0" applyNumberFormat="1" applyFill="1" applyBorder="1"/>
    <xf numFmtId="0" fontId="0" fillId="4" borderId="8" xfId="0" applyFill="1" applyBorder="1"/>
    <xf numFmtId="0" fontId="0" fillId="4" borderId="62" xfId="0" applyFill="1" applyBorder="1"/>
    <xf numFmtId="0" fontId="0" fillId="4" borderId="69" xfId="0" applyFill="1" applyBorder="1"/>
    <xf numFmtId="0" fontId="0" fillId="4" borderId="54" xfId="0" applyFill="1" applyBorder="1"/>
    <xf numFmtId="0" fontId="0" fillId="4" borderId="70" xfId="0" applyFill="1" applyBorder="1"/>
    <xf numFmtId="0" fontId="7" fillId="4" borderId="64" xfId="0" applyFont="1" applyFill="1" applyBorder="1"/>
    <xf numFmtId="0" fontId="7" fillId="4" borderId="3" xfId="0" applyFont="1" applyFill="1" applyBorder="1"/>
    <xf numFmtId="0" fontId="0" fillId="4" borderId="71" xfId="0" applyFill="1" applyBorder="1"/>
    <xf numFmtId="0" fontId="7" fillId="0" borderId="5" xfId="0" applyFont="1" applyFill="1" applyBorder="1"/>
    <xf numFmtId="2" fontId="0" fillId="0" borderId="3" xfId="0" applyNumberFormat="1" applyBorder="1"/>
    <xf numFmtId="0" fontId="0" fillId="0" borderId="69" xfId="0" applyBorder="1"/>
    <xf numFmtId="0" fontId="7" fillId="0" borderId="70" xfId="0" applyFont="1" applyBorder="1"/>
    <xf numFmtId="0" fontId="7" fillId="0" borderId="54" xfId="0" applyFont="1" applyBorder="1"/>
    <xf numFmtId="4" fontId="0" fillId="0" borderId="70" xfId="0" applyNumberFormat="1" applyBorder="1" applyProtection="1"/>
    <xf numFmtId="4" fontId="0" fillId="0" borderId="54" xfId="0" applyNumberFormat="1" applyBorder="1" applyProtection="1"/>
    <xf numFmtId="0" fontId="0" fillId="0" borderId="64" xfId="0" applyBorder="1"/>
    <xf numFmtId="0" fontId="7" fillId="0" borderId="63" xfId="0" applyFont="1" applyBorder="1"/>
    <xf numFmtId="0" fontId="0" fillId="0" borderId="63" xfId="0" applyBorder="1" applyProtection="1"/>
    <xf numFmtId="0" fontId="0" fillId="0" borderId="55" xfId="0" applyBorder="1" applyProtection="1"/>
    <xf numFmtId="1" fontId="0" fillId="0" borderId="63" xfId="0" applyNumberFormat="1" applyBorder="1" applyProtection="1"/>
    <xf numFmtId="1" fontId="0" fillId="0" borderId="55" xfId="0" applyNumberFormat="1" applyBorder="1" applyProtection="1"/>
    <xf numFmtId="3" fontId="5" fillId="3" borderId="55" xfId="0" applyNumberFormat="1" applyFont="1" applyFill="1" applyBorder="1" applyAlignment="1" applyProtection="1">
      <alignment horizontal="left"/>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54" xfId="0" applyBorder="1" applyAlignment="1">
      <alignment horizontal="center" vertical="center"/>
    </xf>
    <xf numFmtId="0" fontId="20" fillId="0" borderId="0" xfId="0" applyFont="1" applyBorder="1" applyAlignment="1">
      <alignment horizontal="left" vertical="center" indent="2"/>
    </xf>
    <xf numFmtId="0" fontId="0" fillId="0" borderId="0" xfId="0" applyBorder="1" applyAlignment="1">
      <alignment horizontal="left" vertical="center" indent="2"/>
    </xf>
    <xf numFmtId="0" fontId="23" fillId="0" borderId="7" xfId="0" applyFont="1" applyBorder="1" applyAlignment="1">
      <alignment horizontal="left" vertical="center" indent="2"/>
    </xf>
    <xf numFmtId="0" fontId="23" fillId="0" borderId="7" xfId="0" applyFont="1" applyBorder="1"/>
    <xf numFmtId="0" fontId="0" fillId="0" borderId="7" xfId="0" applyBorder="1"/>
    <xf numFmtId="0" fontId="20" fillId="0" borderId="7" xfId="0" applyFont="1" applyBorder="1" applyAlignment="1">
      <alignment horizontal="left" vertical="center" indent="2"/>
    </xf>
    <xf numFmtId="0" fontId="0" fillId="0" borderId="70" xfId="0" applyBorder="1"/>
    <xf numFmtId="0" fontId="0" fillId="0" borderId="54" xfId="0" applyBorder="1"/>
    <xf numFmtId="0" fontId="23" fillId="0" borderId="54" xfId="0" applyFont="1" applyBorder="1"/>
    <xf numFmtId="164" fontId="1" fillId="0" borderId="46" xfId="0" applyNumberFormat="1" applyFont="1" applyBorder="1" applyProtection="1">
      <protection locked="0"/>
    </xf>
    <xf numFmtId="164" fontId="1" fillId="0" borderId="49" xfId="0" applyNumberFormat="1" applyFont="1" applyBorder="1" applyProtection="1">
      <protection locked="0"/>
    </xf>
    <xf numFmtId="164" fontId="1" fillId="0" borderId="52" xfId="0" applyNumberFormat="1" applyFont="1" applyBorder="1" applyProtection="1">
      <protection locked="0"/>
    </xf>
    <xf numFmtId="164" fontId="1" fillId="0" borderId="42" xfId="0" applyNumberFormat="1" applyFont="1" applyBorder="1" applyProtection="1">
      <protection locked="0"/>
    </xf>
    <xf numFmtId="164" fontId="1" fillId="0" borderId="25" xfId="0" applyNumberFormat="1" applyFont="1" applyBorder="1" applyProtection="1">
      <protection locked="0"/>
    </xf>
    <xf numFmtId="164" fontId="3" fillId="0" borderId="25" xfId="0" applyNumberFormat="1" applyFont="1" applyBorder="1" applyProtection="1">
      <protection locked="0"/>
    </xf>
    <xf numFmtId="164" fontId="1" fillId="0" borderId="23" xfId="0" applyNumberFormat="1" applyFont="1" applyBorder="1" applyProtection="1">
      <protection locked="0"/>
    </xf>
    <xf numFmtId="164" fontId="1" fillId="0" borderId="33" xfId="0" applyNumberFormat="1" applyFont="1" applyBorder="1" applyProtection="1">
      <protection locked="0"/>
    </xf>
    <xf numFmtId="164" fontId="5" fillId="3" borderId="20" xfId="0" applyNumberFormat="1" applyFont="1" applyFill="1" applyBorder="1" applyAlignment="1">
      <alignment horizontal="center" vertical="center"/>
    </xf>
    <xf numFmtId="164" fontId="5" fillId="3" borderId="14" xfId="0" applyNumberFormat="1" applyFont="1" applyFill="1" applyBorder="1" applyAlignment="1">
      <alignment horizontal="center" vertical="center"/>
    </xf>
    <xf numFmtId="164" fontId="5" fillId="3" borderId="13" xfId="0" applyNumberFormat="1" applyFont="1" applyFill="1" applyBorder="1" applyAlignment="1">
      <alignment horizontal="center" vertical="center"/>
    </xf>
    <xf numFmtId="3" fontId="14" fillId="0" borderId="4"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3" fontId="14" fillId="0" borderId="57" xfId="0" applyNumberFormat="1" applyFont="1" applyFill="1" applyBorder="1" applyAlignment="1">
      <alignment horizontal="center" vertical="center"/>
    </xf>
    <xf numFmtId="3" fontId="14" fillId="0" borderId="58" xfId="0" applyNumberFormat="1" applyFont="1" applyFill="1" applyBorder="1" applyAlignment="1">
      <alignment horizontal="center" vertical="center"/>
    </xf>
    <xf numFmtId="3" fontId="14" fillId="0" borderId="59" xfId="0" applyNumberFormat="1" applyFont="1" applyFill="1" applyBorder="1" applyAlignment="1">
      <alignment horizontal="center" vertical="center"/>
    </xf>
    <xf numFmtId="164" fontId="8" fillId="0" borderId="28" xfId="0" applyNumberFormat="1" applyFont="1" applyBorder="1" applyAlignment="1">
      <alignment horizontal="center"/>
    </xf>
    <xf numFmtId="164" fontId="8" fillId="0" borderId="29" xfId="0" applyNumberFormat="1" applyFont="1" applyBorder="1" applyAlignment="1">
      <alignment horizontal="center"/>
    </xf>
    <xf numFmtId="164" fontId="8" fillId="0" borderId="23" xfId="0" applyNumberFormat="1" applyFont="1" applyBorder="1" applyAlignment="1">
      <alignment horizontal="center"/>
    </xf>
    <xf numFmtId="164" fontId="5" fillId="0" borderId="17" xfId="0" applyNumberFormat="1" applyFont="1" applyBorder="1"/>
    <xf numFmtId="164" fontId="5" fillId="0" borderId="21" xfId="0" applyNumberFormat="1" applyFont="1" applyBorder="1"/>
    <xf numFmtId="4" fontId="5" fillId="0" borderId="21" xfId="0" applyNumberFormat="1" applyFont="1" applyBorder="1"/>
    <xf numFmtId="4" fontId="5" fillId="0" borderId="17" xfId="0" applyNumberFormat="1" applyFont="1" applyBorder="1"/>
    <xf numFmtId="4" fontId="5" fillId="3" borderId="36" xfId="0" applyNumberFormat="1" applyFont="1" applyFill="1" applyBorder="1"/>
    <xf numFmtId="4" fontId="5" fillId="3" borderId="27" xfId="0" applyNumberFormat="1" applyFont="1" applyFill="1" applyBorder="1"/>
    <xf numFmtId="4" fontId="5" fillId="3" borderId="35" xfId="0" applyNumberFormat="1" applyFont="1" applyFill="1" applyBorder="1"/>
    <xf numFmtId="1" fontId="1" fillId="0" borderId="0" xfId="0" applyNumberFormat="1" applyFont="1" applyAlignment="1">
      <alignment wrapText="1"/>
    </xf>
    <xf numFmtId="1" fontId="1" fillId="0" borderId="0" xfId="0" applyNumberFormat="1" applyFont="1" applyAlignment="1">
      <alignment horizontal="left"/>
    </xf>
    <xf numFmtId="164" fontId="11" fillId="3" borderId="36" xfId="0" applyNumberFormat="1" applyFont="1" applyFill="1" applyBorder="1" applyAlignment="1">
      <alignment horizontal="left"/>
    </xf>
    <xf numFmtId="164" fontId="11" fillId="3" borderId="27" xfId="0" applyNumberFormat="1" applyFont="1" applyFill="1" applyBorder="1" applyAlignment="1">
      <alignment horizontal="left"/>
    </xf>
    <xf numFmtId="164" fontId="11" fillId="3" borderId="35" xfId="0" applyNumberFormat="1" applyFont="1" applyFill="1" applyBorder="1" applyAlignment="1">
      <alignment horizontal="left"/>
    </xf>
    <xf numFmtId="164" fontId="12" fillId="0" borderId="1" xfId="0" applyNumberFormat="1" applyFont="1" applyBorder="1" applyAlignment="1">
      <alignment horizontal="center" vertical="center" wrapText="1"/>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49" fontId="5" fillId="0" borderId="24" xfId="0" applyNumberFormat="1" applyFont="1" applyBorder="1" applyAlignment="1" applyProtection="1">
      <alignment horizontal="left" vertical="top"/>
      <protection locked="0"/>
    </xf>
    <xf numFmtId="49" fontId="5" fillId="0" borderId="14" xfId="0" applyNumberFormat="1" applyFont="1" applyBorder="1" applyAlignment="1" applyProtection="1">
      <alignment horizontal="left" vertical="top"/>
      <protection locked="0"/>
    </xf>
    <xf numFmtId="49" fontId="5" fillId="0" borderId="13" xfId="0" applyNumberFormat="1" applyFont="1" applyBorder="1" applyAlignment="1" applyProtection="1">
      <alignment horizontal="left" vertical="top"/>
      <protection locked="0"/>
    </xf>
    <xf numFmtId="49" fontId="5" fillId="0" borderId="16" xfId="0" applyNumberFormat="1" applyFont="1" applyBorder="1" applyAlignment="1" applyProtection="1">
      <alignment horizontal="left" vertical="top"/>
      <protection locked="0"/>
    </xf>
    <xf numFmtId="49" fontId="5" fillId="0" borderId="17" xfId="0" applyNumberFormat="1" applyFont="1" applyBorder="1" applyAlignment="1" applyProtection="1">
      <alignment horizontal="left" vertical="top"/>
      <protection locked="0"/>
    </xf>
    <xf numFmtId="49" fontId="5" fillId="0" borderId="19" xfId="0" applyNumberFormat="1" applyFont="1" applyBorder="1" applyAlignment="1" applyProtection="1">
      <alignment horizontal="left" vertical="top"/>
      <protection locked="0"/>
    </xf>
    <xf numFmtId="164" fontId="11" fillId="3" borderId="21" xfId="0" applyNumberFormat="1" applyFont="1" applyFill="1" applyBorder="1" applyAlignment="1">
      <alignment horizontal="left"/>
    </xf>
    <xf numFmtId="164" fontId="11" fillId="3" borderId="17" xfId="0" applyNumberFormat="1" applyFont="1" applyFill="1" applyBorder="1" applyAlignment="1">
      <alignment horizontal="left"/>
    </xf>
    <xf numFmtId="164" fontId="11" fillId="3" borderId="16" xfId="0" applyNumberFormat="1" applyFont="1" applyFill="1" applyBorder="1" applyAlignment="1">
      <alignment horizontal="left"/>
    </xf>
    <xf numFmtId="164" fontId="11" fillId="3" borderId="19" xfId="0" applyNumberFormat="1" applyFont="1" applyFill="1" applyBorder="1" applyAlignment="1">
      <alignment horizontal="left"/>
    </xf>
    <xf numFmtId="164" fontId="11" fillId="3" borderId="60" xfId="0" applyNumberFormat="1" applyFont="1" applyFill="1" applyBorder="1" applyAlignment="1">
      <alignment horizontal="left"/>
    </xf>
    <xf numFmtId="164" fontId="11" fillId="3" borderId="61" xfId="0" applyNumberFormat="1" applyFont="1" applyFill="1" applyBorder="1" applyAlignment="1">
      <alignment horizontal="left"/>
    </xf>
    <xf numFmtId="4" fontId="5" fillId="0" borderId="20" xfId="0" applyNumberFormat="1" applyFont="1" applyBorder="1"/>
    <xf numFmtId="4" fontId="5" fillId="0" borderId="14" xfId="0" applyNumberFormat="1" applyFont="1" applyBorder="1"/>
    <xf numFmtId="164" fontId="5" fillId="0" borderId="20" xfId="0" applyNumberFormat="1" applyFont="1" applyBorder="1" applyAlignment="1">
      <alignment horizontal="left"/>
    </xf>
    <xf numFmtId="164" fontId="5" fillId="0" borderId="14" xfId="0" applyNumberFormat="1" applyFont="1" applyBorder="1" applyAlignment="1">
      <alignment horizontal="left"/>
    </xf>
    <xf numFmtId="164" fontId="5" fillId="0" borderId="26" xfId="0" applyNumberFormat="1" applyFont="1" applyBorder="1" applyAlignment="1">
      <alignment horizontal="left"/>
    </xf>
    <xf numFmtId="164" fontId="5" fillId="0" borderId="18" xfId="0" applyNumberFormat="1" applyFont="1" applyBorder="1"/>
    <xf numFmtId="164" fontId="5" fillId="3" borderId="7" xfId="0" applyNumberFormat="1" applyFont="1" applyFill="1" applyBorder="1" applyAlignment="1">
      <alignment horizontal="left"/>
    </xf>
    <xf numFmtId="0" fontId="7" fillId="0" borderId="37" xfId="0" applyFont="1" applyBorder="1" applyAlignment="1">
      <alignment horizontal="right"/>
    </xf>
    <xf numFmtId="0" fontId="7" fillId="0" borderId="68" xfId="0" applyFont="1" applyBorder="1" applyAlignment="1">
      <alignment horizontal="right"/>
    </xf>
    <xf numFmtId="0" fontId="7" fillId="0" borderId="12" xfId="0" applyFont="1" applyBorder="1" applyAlignment="1">
      <alignment horizontal="right"/>
    </xf>
    <xf numFmtId="0" fontId="16" fillId="0" borderId="7" xfId="0" applyFont="1" applyBorder="1" applyAlignment="1">
      <alignment horizontal="left" wrapText="1"/>
    </xf>
    <xf numFmtId="0" fontId="7" fillId="0" borderId="20" xfId="0" applyFont="1" applyBorder="1" applyAlignment="1">
      <alignment horizontal="center" wrapText="1"/>
    </xf>
    <xf numFmtId="0" fontId="7" fillId="0" borderId="14" xfId="0" applyFont="1" applyBorder="1" applyAlignment="1">
      <alignment horizontal="center" wrapText="1"/>
    </xf>
    <xf numFmtId="0" fontId="7" fillId="0" borderId="13" xfId="0" applyFont="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7" fillId="0" borderId="57" xfId="0" applyFont="1" applyBorder="1" applyAlignment="1">
      <alignment horizontal="center"/>
    </xf>
    <xf numFmtId="0" fontId="7" fillId="0" borderId="58" xfId="0" applyFont="1" applyBorder="1" applyAlignment="1">
      <alignment horizontal="center"/>
    </xf>
  </cellXfs>
  <cellStyles count="5">
    <cellStyle name="Eingabe" xfId="1" builtinId="20"/>
    <cellStyle name="Hyperlink 2" xfId="4"/>
    <cellStyle name="Standard" xfId="0" builtinId="0"/>
    <cellStyle name="Standard 2" xfId="2"/>
    <cellStyle name="Standard 3" xfId="3"/>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FFA3A3"/>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348871</xdr:colOff>
      <xdr:row>1</xdr:row>
      <xdr:rowOff>47261</xdr:rowOff>
    </xdr:from>
    <xdr:to>
      <xdr:col>4</xdr:col>
      <xdr:colOff>111351</xdr:colOff>
      <xdr:row>9</xdr:row>
      <xdr:rowOff>65725</xdr:rowOff>
    </xdr:to>
    <xdr:pic>
      <xdr:nvPicPr>
        <xdr:cNvPr id="5" name="Grafik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109" y="121242"/>
          <a:ext cx="1279082" cy="1303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438149</xdr:colOff>
      <xdr:row>8</xdr:row>
      <xdr:rowOff>66675</xdr:rowOff>
    </xdr:from>
    <xdr:to>
      <xdr:col>12</xdr:col>
      <xdr:colOff>885824</xdr:colOff>
      <xdr:row>10</xdr:row>
      <xdr:rowOff>138113</xdr:rowOff>
    </xdr:to>
    <xdr:sp macro="" textlink="">
      <xdr:nvSpPr>
        <xdr:cNvPr id="2" name="Pfeil nach rechts 1"/>
        <xdr:cNvSpPr/>
      </xdr:nvSpPr>
      <xdr:spPr>
        <a:xfrm rot="16200000">
          <a:off x="8674893" y="1354931"/>
          <a:ext cx="509588" cy="44767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9"/>
  <sheetViews>
    <sheetView tabSelected="1" zoomScale="98" zoomScaleNormal="98" zoomScalePageLayoutView="55" workbookViewId="0">
      <selection activeCell="L41" sqref="L41"/>
    </sheetView>
  </sheetViews>
  <sheetFormatPr baseColWidth="10" defaultColWidth="11.42578125" defaultRowHeight="11.25" x14ac:dyDescent="0.2"/>
  <cols>
    <col min="1" max="1" width="0.7109375" style="2" customWidth="1"/>
    <col min="2" max="2" width="8.28515625" style="2" customWidth="1"/>
    <col min="3" max="3" width="4.7109375" style="3" customWidth="1"/>
    <col min="4" max="4" width="9.7109375" style="4" customWidth="1"/>
    <col min="5" max="5" width="2.7109375" style="5" customWidth="1"/>
    <col min="6" max="6" width="4.5703125" style="5" customWidth="1"/>
    <col min="7" max="7" width="4.7109375" style="3" customWidth="1"/>
    <col min="8" max="8" width="9.7109375" style="4" customWidth="1"/>
    <col min="9" max="9" width="2.7109375" style="5" customWidth="1"/>
    <col min="10" max="10" width="4.5703125" style="5" customWidth="1"/>
    <col min="11" max="11" width="4.7109375" style="3" customWidth="1"/>
    <col min="12" max="12" width="9.7109375" style="4" customWidth="1"/>
    <col min="13" max="13" width="2.7109375" style="5" customWidth="1"/>
    <col min="14" max="14" width="4.5703125" style="5" customWidth="1"/>
    <col min="15" max="15" width="4.7109375" style="3" customWidth="1"/>
    <col min="16" max="16" width="9.7109375" style="4" customWidth="1"/>
    <col min="17" max="17" width="2.7109375" style="5" customWidth="1"/>
    <col min="18" max="18" width="4.5703125" style="5" customWidth="1"/>
    <col min="19" max="19" width="4.7109375" style="3" customWidth="1"/>
    <col min="20" max="20" width="9.7109375" style="4" customWidth="1"/>
    <col min="21" max="21" width="2.7109375" style="5" customWidth="1"/>
    <col min="22" max="22" width="4.5703125" style="5" customWidth="1"/>
    <col min="23" max="23" width="4.7109375" style="3" customWidth="1"/>
    <col min="24" max="24" width="9.7109375" style="4" customWidth="1"/>
    <col min="25" max="25" width="2.7109375" style="5" customWidth="1"/>
    <col min="26" max="26" width="4.5703125" style="5" customWidth="1"/>
    <col min="27" max="27" width="4.7109375" style="3" customWidth="1"/>
    <col min="28" max="28" width="9.7109375" style="4" customWidth="1"/>
    <col min="29" max="29" width="2.7109375" style="5" customWidth="1"/>
    <col min="30" max="30" width="4.5703125" style="5" customWidth="1"/>
    <col min="31" max="31" width="4.7109375" style="3" customWidth="1"/>
    <col min="32" max="32" width="9.7109375" style="4" customWidth="1"/>
    <col min="33" max="33" width="2.7109375" style="5" customWidth="1"/>
    <col min="34" max="34" width="4.5703125" style="5" customWidth="1"/>
    <col min="35" max="35" width="4.7109375" style="3" customWidth="1"/>
    <col min="36" max="36" width="9.7109375" style="4" customWidth="1"/>
    <col min="37" max="37" width="2.7109375" style="5" customWidth="1"/>
    <col min="38" max="38" width="4.5703125" style="5" customWidth="1"/>
    <col min="39" max="39" width="4.7109375" style="3" customWidth="1"/>
    <col min="40" max="40" width="9.7109375" style="4" customWidth="1"/>
    <col min="41" max="41" width="2.7109375" style="5" customWidth="1"/>
    <col min="42" max="42" width="4.5703125" style="5" customWidth="1"/>
    <col min="43" max="43" width="4.7109375" style="3" customWidth="1"/>
    <col min="44" max="44" width="9.7109375" style="4" customWidth="1"/>
    <col min="45" max="45" width="2.7109375" style="5" customWidth="1"/>
    <col min="46" max="46" width="4.5703125" style="5" customWidth="1"/>
    <col min="47" max="47" width="5" style="3" customWidth="1"/>
    <col min="48" max="48" width="9.7109375" style="4" customWidth="1"/>
    <col min="49" max="49" width="2.7109375" style="2" customWidth="1"/>
    <col min="50" max="50" width="4.5703125" style="2" customWidth="1"/>
    <col min="51" max="51" width="0.5703125" style="2" customWidth="1"/>
    <col min="52" max="16384" width="11.42578125" style="2"/>
  </cols>
  <sheetData>
    <row r="1" spans="2:51" ht="6" customHeight="1" thickBot="1" x14ac:dyDescent="0.25"/>
    <row r="2" spans="2:51" ht="15" customHeight="1" x14ac:dyDescent="0.2">
      <c r="B2" s="24"/>
      <c r="C2" s="25"/>
      <c r="D2" s="26"/>
      <c r="E2" s="34"/>
      <c r="F2" s="35"/>
      <c r="G2" s="315" t="s">
        <v>88</v>
      </c>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7"/>
    </row>
    <row r="3" spans="2:51" ht="15" customHeight="1" x14ac:dyDescent="0.2">
      <c r="B3" s="27"/>
      <c r="C3" s="28"/>
      <c r="D3" s="29"/>
      <c r="E3" s="36"/>
      <c r="F3" s="37"/>
      <c r="G3" s="318"/>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20"/>
    </row>
    <row r="4" spans="2:51" ht="15.75" customHeight="1" thickBot="1" x14ac:dyDescent="0.25">
      <c r="B4" s="27"/>
      <c r="C4" s="28"/>
      <c r="D4" s="29"/>
      <c r="E4" s="36"/>
      <c r="F4" s="37"/>
      <c r="G4" s="321"/>
      <c r="H4" s="322"/>
      <c r="I4" s="322"/>
      <c r="J4" s="322"/>
      <c r="K4" s="322"/>
      <c r="L4" s="322"/>
      <c r="M4" s="322"/>
      <c r="N4" s="322"/>
      <c r="O4" s="322"/>
      <c r="P4" s="322"/>
      <c r="Q4" s="319"/>
      <c r="R4" s="319"/>
      <c r="S4" s="319"/>
      <c r="T4" s="319"/>
      <c r="U4" s="319"/>
      <c r="V4" s="319"/>
      <c r="W4" s="319"/>
      <c r="X4" s="319"/>
      <c r="Y4" s="319"/>
      <c r="Z4" s="319"/>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3"/>
    </row>
    <row r="5" spans="2:51" ht="11.25" customHeight="1" x14ac:dyDescent="0.2">
      <c r="B5" s="27"/>
      <c r="C5" s="30"/>
      <c r="D5" s="30"/>
      <c r="E5" s="36"/>
      <c r="F5" s="37"/>
      <c r="G5" s="338" t="s">
        <v>0</v>
      </c>
      <c r="H5" s="339"/>
      <c r="I5" s="339"/>
      <c r="J5" s="339"/>
      <c r="K5" s="339"/>
      <c r="L5" s="339"/>
      <c r="M5" s="339"/>
      <c r="N5" s="339"/>
      <c r="O5" s="339"/>
      <c r="P5" s="339"/>
      <c r="Q5" s="339"/>
      <c r="R5" s="340"/>
      <c r="S5" s="324"/>
      <c r="T5" s="325"/>
      <c r="U5" s="325"/>
      <c r="V5" s="325"/>
      <c r="W5" s="325"/>
      <c r="X5" s="325"/>
      <c r="Y5" s="325"/>
      <c r="Z5" s="326"/>
      <c r="AA5" s="336" t="s">
        <v>21</v>
      </c>
      <c r="AB5" s="337"/>
      <c r="AC5" s="337"/>
      <c r="AD5" s="337"/>
      <c r="AE5" s="337"/>
      <c r="AF5" s="337"/>
      <c r="AG5" s="337"/>
      <c r="AH5" s="337"/>
      <c r="AI5" s="337"/>
      <c r="AJ5" s="337"/>
      <c r="AK5" s="79"/>
      <c r="AL5" s="80"/>
      <c r="AM5" s="45"/>
      <c r="AN5" s="83" t="str">
        <f>IF(T7&lt;&gt;"",VLOOKUP($T$7,HT_Schaltjahre!B4:D92,3,FALSE),"Berichtsjahr fehlt")</f>
        <v>Berichtsjahr fehlt</v>
      </c>
      <c r="AO5" s="46"/>
      <c r="AP5" s="73"/>
      <c r="AQ5" s="291" t="s">
        <v>50</v>
      </c>
      <c r="AR5" s="292"/>
      <c r="AS5" s="292"/>
      <c r="AT5" s="292"/>
      <c r="AU5" s="292"/>
      <c r="AV5" s="292"/>
      <c r="AW5" s="292"/>
      <c r="AX5" s="293"/>
      <c r="AY5" s="21"/>
    </row>
    <row r="6" spans="2:51" ht="11.25" customHeight="1" x14ac:dyDescent="0.2">
      <c r="B6" s="27"/>
      <c r="C6" s="30"/>
      <c r="D6" s="30"/>
      <c r="E6" s="36"/>
      <c r="F6" s="37"/>
      <c r="G6" s="304" t="s">
        <v>49</v>
      </c>
      <c r="H6" s="303"/>
      <c r="I6" s="303"/>
      <c r="J6" s="303"/>
      <c r="K6" s="303"/>
      <c r="L6" s="303"/>
      <c r="M6" s="303"/>
      <c r="N6" s="303"/>
      <c r="O6" s="303"/>
      <c r="P6" s="303"/>
      <c r="Q6" s="303"/>
      <c r="R6" s="341"/>
      <c r="S6" s="327"/>
      <c r="T6" s="328"/>
      <c r="U6" s="328"/>
      <c r="V6" s="328"/>
      <c r="W6" s="328"/>
      <c r="X6" s="328"/>
      <c r="Y6" s="328"/>
      <c r="Z6" s="329"/>
      <c r="AA6" s="305" t="s">
        <v>39</v>
      </c>
      <c r="AB6" s="306"/>
      <c r="AC6" s="306"/>
      <c r="AD6" s="306"/>
      <c r="AE6" s="306"/>
      <c r="AF6" s="306"/>
      <c r="AG6" s="306"/>
      <c r="AH6" s="306"/>
      <c r="AI6" s="306"/>
      <c r="AJ6" s="306"/>
      <c r="AK6" s="81"/>
      <c r="AL6" s="82"/>
      <c r="AM6" s="43"/>
      <c r="AN6" s="84" t="str">
        <f>IF(AND($AN$5&lt;&gt;"",$AN$5&lt;&gt;"Berichtsjahr fehlt"),SUM(COUNT(C17:C47),G50,K50,O50,S50,W50,AA50,AE50,AI50,AM50,AQ50,AU50),"")</f>
        <v/>
      </c>
      <c r="AO6" s="42"/>
      <c r="AP6" s="44"/>
      <c r="AQ6" s="294" t="str">
        <f>IF(AND(AND($AN$5&lt;&gt;"",$AN$5&lt;&gt;"Berichtsjahr fehlt",$AN$7=$AN$5,$C$50=$C$49,$D$50=$D$49,$G$49=$G$50,$H$50=$H$49,$K$50=$K$49,$L$50=$L$49,$O$50=$O$49,$P$50=$P$49,$S$50=$S$49,$T$50=$T$49,$W$50=$W$49,$X$50=$X$49,$AA$50=$AA$49,$AB$50=$AB$49,$AE$50=$AE$49,$AF$50=$AF$49,$AI$50=$AI$49,$AJ$50=$AJ$49,$AM$50=$AM$49,$AN$50=$AN$49,$AQ$50=$AQ$49,$AR$50=$AR$49,$AU$50=$AU$49,$AV$50=$AV$49),AND($E$49=$E$50,$F$49=$F$50,$I$49=$I$50,$J$49=$J$50,$M$49=$M$50,$N$49=$N$50,$Q$49=$Q$50,$U$49=$U$50,$V$49=$V$50,$Y$49=$Y$50,$Z$49=$Z$50,$AC$49=$AC$50,$AD$49=$AD$50,$AG$49=$AG$50,$AH$49=$AH$50,$AK$49=$AK$50,$AL$49=$AL$50,$AO$49=$AO$50,$AP$49=$AP$50,$AS$49=$AS$50,$AT$49=$AT$50,$AW$49=$AW$50,$AX$49=$AX$50)),((HT_Berechnung!$Q$10/HT_Berechnung!$P$10)*Eingabe!$AN$5),"Berechnung nicht möglich")</f>
        <v>Berechnung nicht möglich</v>
      </c>
      <c r="AR6" s="295"/>
      <c r="AS6" s="295"/>
      <c r="AT6" s="295"/>
      <c r="AU6" s="295"/>
      <c r="AV6" s="295"/>
      <c r="AW6" s="295"/>
      <c r="AX6" s="296"/>
    </row>
    <row r="7" spans="2:51" ht="11.25" customHeight="1" x14ac:dyDescent="0.2">
      <c r="B7" s="27"/>
      <c r="C7" s="30"/>
      <c r="D7" s="30"/>
      <c r="E7" s="36"/>
      <c r="F7" s="37"/>
      <c r="G7" s="303" t="s">
        <v>18</v>
      </c>
      <c r="H7" s="303"/>
      <c r="I7" s="303"/>
      <c r="J7" s="303"/>
      <c r="K7" s="303"/>
      <c r="L7" s="303"/>
      <c r="M7" s="303"/>
      <c r="N7" s="303"/>
      <c r="O7" s="303"/>
      <c r="P7" s="303"/>
      <c r="Q7" s="74"/>
      <c r="R7" s="74"/>
      <c r="S7" s="137"/>
      <c r="T7" s="139"/>
      <c r="U7" s="130"/>
      <c r="V7" s="130"/>
      <c r="W7" s="130"/>
      <c r="X7" s="132"/>
      <c r="Y7" s="133"/>
      <c r="Z7" s="134"/>
      <c r="AA7" s="305" t="s">
        <v>48</v>
      </c>
      <c r="AB7" s="306"/>
      <c r="AC7" s="306"/>
      <c r="AD7" s="306"/>
      <c r="AE7" s="306"/>
      <c r="AF7" s="306"/>
      <c r="AG7" s="306"/>
      <c r="AH7" s="306"/>
      <c r="AI7" s="306"/>
      <c r="AJ7" s="306"/>
      <c r="AK7" s="81"/>
      <c r="AL7" s="82"/>
      <c r="AM7" s="43"/>
      <c r="AN7" s="85" t="str">
        <f>IF(AND($AN$5&lt;&gt;"",AN5&lt;&gt;"Berichtsjahr fehlt"),SUM(COUNT(D17:D47),H50,L50,P50,T50,X50,AB50,AF50,AJ50,AN50,AR50,AV50),"")</f>
        <v/>
      </c>
      <c r="AO7" s="42"/>
      <c r="AP7" s="44"/>
      <c r="AQ7" s="297"/>
      <c r="AR7" s="298"/>
      <c r="AS7" s="298"/>
      <c r="AT7" s="298"/>
      <c r="AU7" s="298"/>
      <c r="AV7" s="298"/>
      <c r="AW7" s="298"/>
      <c r="AX7" s="299"/>
      <c r="AY7" s="21"/>
    </row>
    <row r="8" spans="2:51" ht="11.25" customHeight="1" x14ac:dyDescent="0.2">
      <c r="B8" s="27"/>
      <c r="C8" s="30"/>
      <c r="D8" s="30"/>
      <c r="E8" s="36"/>
      <c r="F8" s="37"/>
      <c r="G8" s="304" t="s">
        <v>19</v>
      </c>
      <c r="H8" s="303"/>
      <c r="I8" s="303"/>
      <c r="J8" s="303"/>
      <c r="K8" s="303"/>
      <c r="L8" s="303"/>
      <c r="M8" s="303"/>
      <c r="N8" s="303"/>
      <c r="O8" s="303"/>
      <c r="P8" s="303"/>
      <c r="Q8" s="75"/>
      <c r="R8" s="76"/>
      <c r="S8" s="137"/>
      <c r="T8" s="140"/>
      <c r="U8" s="130"/>
      <c r="V8" s="130"/>
      <c r="W8" s="130"/>
      <c r="X8" s="132"/>
      <c r="Y8" s="133"/>
      <c r="Z8" s="134"/>
      <c r="AA8" s="305" t="s">
        <v>40</v>
      </c>
      <c r="AB8" s="306"/>
      <c r="AC8" s="306"/>
      <c r="AD8" s="306"/>
      <c r="AE8" s="306"/>
      <c r="AF8" s="306"/>
      <c r="AG8" s="306"/>
      <c r="AH8" s="306"/>
      <c r="AI8" s="306"/>
      <c r="AJ8" s="306"/>
      <c r="AK8" s="81"/>
      <c r="AL8" s="82"/>
      <c r="AM8" s="43"/>
      <c r="AN8" s="85" t="str">
        <f>IF($AN$5&lt;=365,SUM($E$17:$E$47,$I$17:$I$44,$M$17:$M$47,$Q$17:$Q$46,$U$17:$U$47,$Y$17:$Y$46,$AC$17:$AC$47,$AG$17:$AG$47,$AK$17:$AK$46,$AO$17:$AO$47,$AS$17:$AS$46,$AW$17:$AW$47),IF($AN$5=366,SUM($E$17:$E$47,$I$17:$I$45,$M$17:$M$47,$Q$17:$Q$46,$U$17:$U$47,$Y$17:$Y$46,$AC$17:$AC$47,$AG$17:$AG$47,$AK$17:$AK$46,$AO$17:$AO$47,$AS$17:$AS$46,$AW$17:$AW$47),""))</f>
        <v/>
      </c>
      <c r="AO8" s="42"/>
      <c r="AP8" s="44"/>
      <c r="AQ8" s="330" t="s">
        <v>66</v>
      </c>
      <c r="AR8" s="331"/>
      <c r="AS8" s="331"/>
      <c r="AT8" s="331"/>
      <c r="AU8" s="142"/>
      <c r="AV8" s="143" t="str">
        <f>HT_Berechnung!$P$10</f>
        <v/>
      </c>
      <c r="AW8" s="332" t="s">
        <v>51</v>
      </c>
      <c r="AX8" s="333"/>
    </row>
    <row r="9" spans="2:51" ht="11.25" customHeight="1" thickBot="1" x14ac:dyDescent="0.25">
      <c r="B9" s="27"/>
      <c r="C9" s="30"/>
      <c r="D9" s="30"/>
      <c r="E9" s="36"/>
      <c r="F9" s="37"/>
      <c r="G9" s="342" t="s">
        <v>17</v>
      </c>
      <c r="H9" s="342"/>
      <c r="I9" s="342"/>
      <c r="J9" s="342"/>
      <c r="K9" s="342"/>
      <c r="L9" s="342"/>
      <c r="M9" s="342"/>
      <c r="N9" s="342"/>
      <c r="O9" s="342"/>
      <c r="P9" s="342"/>
      <c r="Q9" s="77"/>
      <c r="R9" s="78"/>
      <c r="S9" s="138"/>
      <c r="T9" s="270"/>
      <c r="U9" s="131"/>
      <c r="V9" s="131"/>
      <c r="W9" s="131"/>
      <c r="X9" s="135"/>
      <c r="Y9" s="135"/>
      <c r="Z9" s="136"/>
      <c r="AA9" s="307" t="s">
        <v>41</v>
      </c>
      <c r="AB9" s="308"/>
      <c r="AC9" s="308"/>
      <c r="AD9" s="308"/>
      <c r="AE9" s="308"/>
      <c r="AF9" s="308"/>
      <c r="AG9" s="308"/>
      <c r="AH9" s="308"/>
      <c r="AI9" s="308"/>
      <c r="AJ9" s="308"/>
      <c r="AK9" s="308"/>
      <c r="AL9" s="309"/>
      <c r="AM9" s="32"/>
      <c r="AN9" s="86" t="str">
        <f>IF(AND($AN$5&lt;&gt;"",$AN$5&lt;&gt;"Berichtsjahr fehlt"),SUM(F50-3,J50,N50,R50,V50,Z50,AD50,AH50,AL50,AP50,AT50,AX50),"")</f>
        <v/>
      </c>
      <c r="AO9" s="38"/>
      <c r="AP9" s="39"/>
      <c r="AQ9" s="312" t="s">
        <v>68</v>
      </c>
      <c r="AR9" s="313"/>
      <c r="AS9" s="313"/>
      <c r="AT9" s="314"/>
      <c r="AU9" s="144"/>
      <c r="AV9" s="145" t="str">
        <f>HT_Berechnung!$Q$10</f>
        <v/>
      </c>
      <c r="AW9" s="334" t="s">
        <v>52</v>
      </c>
      <c r="AX9" s="335"/>
    </row>
    <row r="10" spans="2:51" ht="12" thickBot="1" x14ac:dyDescent="0.25">
      <c r="B10" s="31"/>
      <c r="C10" s="32"/>
      <c r="D10" s="33"/>
      <c r="E10" s="38"/>
      <c r="F10" s="39"/>
      <c r="G10" s="12"/>
      <c r="H10" s="13"/>
      <c r="I10" s="20"/>
      <c r="J10" s="20"/>
      <c r="K10" s="12"/>
      <c r="L10" s="13"/>
      <c r="M10" s="20"/>
      <c r="N10" s="20"/>
      <c r="O10" s="12"/>
      <c r="P10" s="13"/>
      <c r="Q10" s="20"/>
      <c r="R10" s="20"/>
      <c r="S10" s="12"/>
      <c r="T10" s="13"/>
      <c r="U10" s="20"/>
      <c r="V10" s="20"/>
      <c r="W10" s="12"/>
      <c r="X10" s="13"/>
      <c r="Y10" s="20"/>
      <c r="Z10" s="20"/>
      <c r="AA10" s="12"/>
      <c r="AB10" s="13"/>
      <c r="AC10" s="20"/>
      <c r="AD10" s="20"/>
      <c r="AE10" s="12"/>
      <c r="AF10" s="13"/>
      <c r="AG10" s="20"/>
      <c r="AH10" s="20"/>
      <c r="AI10" s="12"/>
      <c r="AJ10" s="13"/>
      <c r="AK10" s="20"/>
      <c r="AL10" s="20"/>
      <c r="AM10" s="12"/>
      <c r="AN10" s="13"/>
      <c r="AO10" s="20"/>
      <c r="AP10" s="20"/>
      <c r="AQ10" s="12"/>
      <c r="AR10" s="13"/>
      <c r="AS10" s="20"/>
      <c r="AT10" s="20"/>
      <c r="AU10" s="12"/>
      <c r="AV10" s="13"/>
      <c r="AW10" s="40"/>
      <c r="AX10" s="41"/>
    </row>
    <row r="11" spans="2:51" ht="15" customHeight="1" x14ac:dyDescent="0.2">
      <c r="B11" s="8"/>
      <c r="C11" s="300" t="s">
        <v>1</v>
      </c>
      <c r="D11" s="301"/>
      <c r="E11" s="301"/>
      <c r="F11" s="302"/>
      <c r="G11" s="300" t="s">
        <v>2</v>
      </c>
      <c r="H11" s="301"/>
      <c r="I11" s="301"/>
      <c r="J11" s="302"/>
      <c r="K11" s="300" t="s">
        <v>3</v>
      </c>
      <c r="L11" s="301"/>
      <c r="M11" s="301"/>
      <c r="N11" s="302"/>
      <c r="O11" s="300" t="s">
        <v>4</v>
      </c>
      <c r="P11" s="301"/>
      <c r="Q11" s="301"/>
      <c r="R11" s="302"/>
      <c r="S11" s="300" t="s">
        <v>5</v>
      </c>
      <c r="T11" s="301"/>
      <c r="U11" s="301"/>
      <c r="V11" s="302"/>
      <c r="W11" s="300" t="s">
        <v>6</v>
      </c>
      <c r="X11" s="301"/>
      <c r="Y11" s="301"/>
      <c r="Z11" s="302"/>
      <c r="AA11" s="300" t="s">
        <v>7</v>
      </c>
      <c r="AB11" s="301"/>
      <c r="AC11" s="301"/>
      <c r="AD11" s="302"/>
      <c r="AE11" s="300" t="s">
        <v>8</v>
      </c>
      <c r="AF11" s="301"/>
      <c r="AG11" s="301"/>
      <c r="AH11" s="302"/>
      <c r="AI11" s="300" t="s">
        <v>9</v>
      </c>
      <c r="AJ11" s="301"/>
      <c r="AK11" s="301"/>
      <c r="AL11" s="302"/>
      <c r="AM11" s="300" t="s">
        <v>10</v>
      </c>
      <c r="AN11" s="301"/>
      <c r="AO11" s="301"/>
      <c r="AP11" s="302"/>
      <c r="AQ11" s="300" t="s">
        <v>11</v>
      </c>
      <c r="AR11" s="301"/>
      <c r="AS11" s="301"/>
      <c r="AT11" s="302"/>
      <c r="AU11" s="300" t="s">
        <v>12</v>
      </c>
      <c r="AV11" s="301"/>
      <c r="AW11" s="301"/>
      <c r="AX11" s="302"/>
      <c r="AY11" s="23"/>
    </row>
    <row r="12" spans="2:51" x14ac:dyDescent="0.2">
      <c r="B12" s="9" t="s">
        <v>15</v>
      </c>
      <c r="C12" s="51" t="s">
        <v>32</v>
      </c>
      <c r="D12" s="52" t="s">
        <v>33</v>
      </c>
      <c r="E12" s="53" t="s">
        <v>14</v>
      </c>
      <c r="F12" s="69" t="s">
        <v>27</v>
      </c>
      <c r="G12" s="51" t="s">
        <v>32</v>
      </c>
      <c r="H12" s="52" t="s">
        <v>33</v>
      </c>
      <c r="I12" s="53" t="s">
        <v>14</v>
      </c>
      <c r="J12" s="69" t="s">
        <v>27</v>
      </c>
      <c r="K12" s="51" t="s">
        <v>32</v>
      </c>
      <c r="L12" s="52" t="s">
        <v>33</v>
      </c>
      <c r="M12" s="53" t="s">
        <v>14</v>
      </c>
      <c r="N12" s="69" t="s">
        <v>27</v>
      </c>
      <c r="O12" s="51" t="s">
        <v>32</v>
      </c>
      <c r="P12" s="52" t="s">
        <v>33</v>
      </c>
      <c r="Q12" s="53" t="s">
        <v>14</v>
      </c>
      <c r="R12" s="69" t="s">
        <v>27</v>
      </c>
      <c r="S12" s="51" t="s">
        <v>32</v>
      </c>
      <c r="T12" s="52" t="s">
        <v>33</v>
      </c>
      <c r="U12" s="53" t="s">
        <v>14</v>
      </c>
      <c r="V12" s="69" t="s">
        <v>27</v>
      </c>
      <c r="W12" s="51" t="s">
        <v>32</v>
      </c>
      <c r="X12" s="52" t="s">
        <v>33</v>
      </c>
      <c r="Y12" s="53" t="s">
        <v>14</v>
      </c>
      <c r="Z12" s="69" t="s">
        <v>27</v>
      </c>
      <c r="AA12" s="51" t="s">
        <v>32</v>
      </c>
      <c r="AB12" s="52" t="s">
        <v>33</v>
      </c>
      <c r="AC12" s="53" t="s">
        <v>14</v>
      </c>
      <c r="AD12" s="69" t="s">
        <v>27</v>
      </c>
      <c r="AE12" s="51" t="s">
        <v>32</v>
      </c>
      <c r="AF12" s="52" t="s">
        <v>33</v>
      </c>
      <c r="AG12" s="53" t="s">
        <v>14</v>
      </c>
      <c r="AH12" s="69" t="s">
        <v>27</v>
      </c>
      <c r="AI12" s="51" t="s">
        <v>32</v>
      </c>
      <c r="AJ12" s="52" t="s">
        <v>33</v>
      </c>
      <c r="AK12" s="53" t="s">
        <v>14</v>
      </c>
      <c r="AL12" s="69" t="s">
        <v>27</v>
      </c>
      <c r="AM12" s="51" t="s">
        <v>32</v>
      </c>
      <c r="AN12" s="52" t="s">
        <v>33</v>
      </c>
      <c r="AO12" s="53" t="s">
        <v>14</v>
      </c>
      <c r="AP12" s="69" t="s">
        <v>27</v>
      </c>
      <c r="AQ12" s="51" t="s">
        <v>32</v>
      </c>
      <c r="AR12" s="52" t="s">
        <v>33</v>
      </c>
      <c r="AS12" s="53" t="s">
        <v>14</v>
      </c>
      <c r="AT12" s="69" t="s">
        <v>27</v>
      </c>
      <c r="AU12" s="51" t="s">
        <v>32</v>
      </c>
      <c r="AV12" s="52" t="s">
        <v>33</v>
      </c>
      <c r="AW12" s="54" t="s">
        <v>14</v>
      </c>
      <c r="AX12" s="55" t="s">
        <v>27</v>
      </c>
      <c r="AY12" s="23"/>
    </row>
    <row r="13" spans="2:51" ht="12" thickBot="1" x14ac:dyDescent="0.25">
      <c r="B13" s="9" t="s">
        <v>16</v>
      </c>
      <c r="C13" s="91" t="s">
        <v>42</v>
      </c>
      <c r="D13" s="92" t="s">
        <v>43</v>
      </c>
      <c r="E13" s="93" t="s">
        <v>20</v>
      </c>
      <c r="F13" s="94" t="s">
        <v>28</v>
      </c>
      <c r="G13" s="58" t="s">
        <v>42</v>
      </c>
      <c r="H13" s="59" t="s">
        <v>43</v>
      </c>
      <c r="I13" s="60" t="s">
        <v>20</v>
      </c>
      <c r="J13" s="70" t="s">
        <v>28</v>
      </c>
      <c r="K13" s="58" t="s">
        <v>42</v>
      </c>
      <c r="L13" s="59" t="s">
        <v>43</v>
      </c>
      <c r="M13" s="60" t="s">
        <v>20</v>
      </c>
      <c r="N13" s="70" t="s">
        <v>28</v>
      </c>
      <c r="O13" s="58" t="s">
        <v>42</v>
      </c>
      <c r="P13" s="59" t="s">
        <v>43</v>
      </c>
      <c r="Q13" s="60" t="s">
        <v>20</v>
      </c>
      <c r="R13" s="70" t="s">
        <v>28</v>
      </c>
      <c r="S13" s="58" t="s">
        <v>42</v>
      </c>
      <c r="T13" s="59" t="s">
        <v>43</v>
      </c>
      <c r="U13" s="60" t="s">
        <v>20</v>
      </c>
      <c r="V13" s="70" t="s">
        <v>28</v>
      </c>
      <c r="W13" s="58" t="s">
        <v>42</v>
      </c>
      <c r="X13" s="59" t="s">
        <v>43</v>
      </c>
      <c r="Y13" s="60" t="s">
        <v>20</v>
      </c>
      <c r="Z13" s="70" t="s">
        <v>28</v>
      </c>
      <c r="AA13" s="58" t="s">
        <v>42</v>
      </c>
      <c r="AB13" s="59" t="s">
        <v>43</v>
      </c>
      <c r="AC13" s="60" t="s">
        <v>20</v>
      </c>
      <c r="AD13" s="70" t="s">
        <v>28</v>
      </c>
      <c r="AE13" s="58" t="s">
        <v>42</v>
      </c>
      <c r="AF13" s="59" t="s">
        <v>43</v>
      </c>
      <c r="AG13" s="60" t="s">
        <v>20</v>
      </c>
      <c r="AH13" s="70" t="s">
        <v>28</v>
      </c>
      <c r="AI13" s="58" t="s">
        <v>42</v>
      </c>
      <c r="AJ13" s="59" t="s">
        <v>43</v>
      </c>
      <c r="AK13" s="60" t="s">
        <v>20</v>
      </c>
      <c r="AL13" s="70" t="s">
        <v>28</v>
      </c>
      <c r="AM13" s="58" t="s">
        <v>42</v>
      </c>
      <c r="AN13" s="59" t="s">
        <v>43</v>
      </c>
      <c r="AO13" s="60" t="s">
        <v>20</v>
      </c>
      <c r="AP13" s="70" t="s">
        <v>28</v>
      </c>
      <c r="AQ13" s="58" t="s">
        <v>42</v>
      </c>
      <c r="AR13" s="59" t="s">
        <v>43</v>
      </c>
      <c r="AS13" s="60" t="s">
        <v>20</v>
      </c>
      <c r="AT13" s="70" t="s">
        <v>28</v>
      </c>
      <c r="AU13" s="58" t="s">
        <v>42</v>
      </c>
      <c r="AV13" s="59" t="s">
        <v>43</v>
      </c>
      <c r="AW13" s="63" t="s">
        <v>20</v>
      </c>
      <c r="AX13" s="64" t="s">
        <v>28</v>
      </c>
      <c r="AY13" s="23"/>
    </row>
    <row r="14" spans="2:51" x14ac:dyDescent="0.2">
      <c r="B14" s="88" t="str">
        <f>IF($T$7="","29.12.VJ","29.12."&amp;($T$7-1))</f>
        <v>29.12.VJ</v>
      </c>
      <c r="C14" s="110"/>
      <c r="D14" s="111"/>
      <c r="E14" s="112"/>
      <c r="F14" s="283"/>
      <c r="G14" s="15"/>
      <c r="H14" s="16"/>
      <c r="I14" s="19"/>
      <c r="J14" s="17"/>
      <c r="K14" s="15"/>
      <c r="L14" s="16"/>
      <c r="M14" s="19"/>
      <c r="N14" s="17"/>
      <c r="O14" s="15"/>
      <c r="P14" s="16"/>
      <c r="Q14" s="19"/>
      <c r="R14" s="17"/>
      <c r="S14" s="15"/>
      <c r="T14" s="16"/>
      <c r="U14" s="19"/>
      <c r="V14" s="17"/>
      <c r="W14" s="15"/>
      <c r="X14" s="16"/>
      <c r="Y14" s="19"/>
      <c r="Z14" s="17"/>
      <c r="AA14" s="15"/>
      <c r="AB14" s="16"/>
      <c r="AC14" s="19"/>
      <c r="AD14" s="17"/>
      <c r="AE14" s="15"/>
      <c r="AF14" s="16"/>
      <c r="AG14" s="19"/>
      <c r="AH14" s="17"/>
      <c r="AI14" s="15"/>
      <c r="AJ14" s="16"/>
      <c r="AK14" s="19"/>
      <c r="AL14" s="17"/>
      <c r="AM14" s="15"/>
      <c r="AN14" s="16"/>
      <c r="AO14" s="19"/>
      <c r="AP14" s="17"/>
      <c r="AQ14" s="15"/>
      <c r="AR14" s="16"/>
      <c r="AS14" s="19"/>
      <c r="AT14" s="17"/>
      <c r="AU14" s="15"/>
      <c r="AV14" s="16"/>
      <c r="AW14" s="22"/>
      <c r="AX14" s="22"/>
      <c r="AY14" s="23"/>
    </row>
    <row r="15" spans="2:51" x14ac:dyDescent="0.2">
      <c r="B15" s="89" t="str">
        <f>IF($T$7="","30.12.VJ","30.12."&amp;($T$7-1))</f>
        <v>30.12.VJ</v>
      </c>
      <c r="C15" s="113"/>
      <c r="D15" s="114"/>
      <c r="E15" s="115"/>
      <c r="F15" s="284"/>
      <c r="G15" s="15"/>
      <c r="H15" s="16"/>
      <c r="I15" s="19"/>
      <c r="J15" s="17"/>
      <c r="K15" s="15"/>
      <c r="L15" s="16"/>
      <c r="M15" s="19"/>
      <c r="N15" s="17"/>
      <c r="O15" s="15"/>
      <c r="P15" s="16"/>
      <c r="Q15" s="19"/>
      <c r="R15" s="17"/>
      <c r="S15" s="15"/>
      <c r="T15" s="16"/>
      <c r="U15" s="19"/>
      <c r="V15" s="17"/>
      <c r="W15" s="15"/>
      <c r="X15" s="16"/>
      <c r="Y15" s="19"/>
      <c r="Z15" s="17"/>
      <c r="AA15" s="15"/>
      <c r="AB15" s="16"/>
      <c r="AC15" s="19"/>
      <c r="AD15" s="17"/>
      <c r="AE15" s="15"/>
      <c r="AF15" s="16"/>
      <c r="AG15" s="19"/>
      <c r="AH15" s="17"/>
      <c r="AI15" s="15"/>
      <c r="AJ15" s="16"/>
      <c r="AK15" s="19"/>
      <c r="AL15" s="17"/>
      <c r="AM15" s="15"/>
      <c r="AN15" s="16"/>
      <c r="AO15" s="19"/>
      <c r="AP15" s="17"/>
      <c r="AQ15" s="15"/>
      <c r="AR15" s="16"/>
      <c r="AS15" s="19"/>
      <c r="AT15" s="17"/>
      <c r="AU15" s="15"/>
      <c r="AV15" s="16"/>
      <c r="AW15" s="22"/>
      <c r="AX15" s="18"/>
    </row>
    <row r="16" spans="2:51" ht="12" thickBot="1" x14ac:dyDescent="0.25">
      <c r="B16" s="90" t="str">
        <f>IF($T$7="","31.12.VJ","31.12."&amp;($T$7-1))</f>
        <v>31.12.VJ</v>
      </c>
      <c r="C16" s="116"/>
      <c r="D16" s="117"/>
      <c r="E16" s="118"/>
      <c r="F16" s="285"/>
      <c r="G16" s="12"/>
      <c r="H16" s="13"/>
      <c r="I16" s="20"/>
      <c r="J16" s="14"/>
      <c r="K16" s="12"/>
      <c r="L16" s="13"/>
      <c r="M16" s="20"/>
      <c r="N16" s="14"/>
      <c r="O16" s="12"/>
      <c r="P16" s="13"/>
      <c r="Q16" s="20"/>
      <c r="R16" s="14"/>
      <c r="S16" s="12"/>
      <c r="T16" s="13"/>
      <c r="U16" s="20"/>
      <c r="V16" s="14"/>
      <c r="W16" s="12"/>
      <c r="X16" s="13"/>
      <c r="Y16" s="20"/>
      <c r="Z16" s="14"/>
      <c r="AA16" s="12"/>
      <c r="AB16" s="13"/>
      <c r="AC16" s="20"/>
      <c r="AD16" s="14"/>
      <c r="AE16" s="12"/>
      <c r="AF16" s="13"/>
      <c r="AG16" s="20"/>
      <c r="AH16" s="14"/>
      <c r="AI16" s="12"/>
      <c r="AJ16" s="13"/>
      <c r="AK16" s="20"/>
      <c r="AL16" s="14"/>
      <c r="AM16" s="12"/>
      <c r="AN16" s="13"/>
      <c r="AO16" s="20"/>
      <c r="AP16" s="14"/>
      <c r="AQ16" s="12"/>
      <c r="AR16" s="13"/>
      <c r="AS16" s="20"/>
      <c r="AT16" s="14"/>
      <c r="AU16" s="12"/>
      <c r="AV16" s="13"/>
      <c r="AW16" s="40"/>
      <c r="AX16" s="22"/>
      <c r="AY16" s="23"/>
    </row>
    <row r="17" spans="2:50" x14ac:dyDescent="0.2">
      <c r="B17" s="87">
        <v>1</v>
      </c>
      <c r="C17" s="119"/>
      <c r="D17" s="120"/>
      <c r="E17" s="121"/>
      <c r="F17" s="286"/>
      <c r="G17" s="122"/>
      <c r="H17" s="123"/>
      <c r="I17" s="124"/>
      <c r="J17" s="289"/>
      <c r="K17" s="122"/>
      <c r="L17" s="123"/>
      <c r="M17" s="124"/>
      <c r="N17" s="289"/>
      <c r="O17" s="122"/>
      <c r="P17" s="123"/>
      <c r="Q17" s="124"/>
      <c r="R17" s="289"/>
      <c r="S17" s="122"/>
      <c r="T17" s="123"/>
      <c r="U17" s="124"/>
      <c r="V17" s="289"/>
      <c r="W17" s="122"/>
      <c r="X17" s="123"/>
      <c r="Y17" s="124"/>
      <c r="Z17" s="289"/>
      <c r="AA17" s="122"/>
      <c r="AB17" s="123"/>
      <c r="AC17" s="124"/>
      <c r="AD17" s="289"/>
      <c r="AE17" s="122"/>
      <c r="AF17" s="123"/>
      <c r="AG17" s="124"/>
      <c r="AH17" s="289"/>
      <c r="AI17" s="122"/>
      <c r="AJ17" s="123"/>
      <c r="AK17" s="124"/>
      <c r="AL17" s="289"/>
      <c r="AM17" s="122"/>
      <c r="AN17" s="123"/>
      <c r="AO17" s="124"/>
      <c r="AP17" s="289"/>
      <c r="AQ17" s="122"/>
      <c r="AR17" s="123"/>
      <c r="AS17" s="124"/>
      <c r="AT17" s="289"/>
      <c r="AU17" s="122"/>
      <c r="AV17" s="123"/>
      <c r="AW17" s="238"/>
      <c r="AX17" s="289"/>
    </row>
    <row r="18" spans="2:50" x14ac:dyDescent="0.2">
      <c r="B18" s="65">
        <v>2</v>
      </c>
      <c r="C18" s="113"/>
      <c r="D18" s="114"/>
      <c r="E18" s="115"/>
      <c r="F18" s="287"/>
      <c r="G18" s="125"/>
      <c r="H18" s="114"/>
      <c r="I18" s="115"/>
      <c r="J18" s="287"/>
      <c r="K18" s="125"/>
      <c r="L18" s="114"/>
      <c r="M18" s="115"/>
      <c r="N18" s="287"/>
      <c r="O18" s="125"/>
      <c r="P18" s="114"/>
      <c r="Q18" s="115"/>
      <c r="R18" s="287"/>
      <c r="S18" s="125"/>
      <c r="T18" s="114"/>
      <c r="U18" s="115"/>
      <c r="V18" s="287"/>
      <c r="W18" s="125"/>
      <c r="X18" s="114"/>
      <c r="Y18" s="115"/>
      <c r="Z18" s="287"/>
      <c r="AA18" s="125"/>
      <c r="AB18" s="114"/>
      <c r="AC18" s="115"/>
      <c r="AD18" s="287"/>
      <c r="AE18" s="125"/>
      <c r="AF18" s="114"/>
      <c r="AG18" s="115"/>
      <c r="AH18" s="287"/>
      <c r="AI18" s="125"/>
      <c r="AJ18" s="114"/>
      <c r="AK18" s="115"/>
      <c r="AL18" s="287"/>
      <c r="AM18" s="125"/>
      <c r="AN18" s="114"/>
      <c r="AO18" s="115"/>
      <c r="AP18" s="287"/>
      <c r="AQ18" s="125"/>
      <c r="AR18" s="114"/>
      <c r="AS18" s="115"/>
      <c r="AT18" s="287"/>
      <c r="AU18" s="125"/>
      <c r="AV18" s="114"/>
      <c r="AW18" s="239"/>
      <c r="AX18" s="287"/>
    </row>
    <row r="19" spans="2:50" x14ac:dyDescent="0.2">
      <c r="B19" s="65">
        <v>3</v>
      </c>
      <c r="C19" s="113"/>
      <c r="D19" s="114"/>
      <c r="E19" s="121"/>
      <c r="F19" s="286"/>
      <c r="G19" s="125"/>
      <c r="H19" s="114"/>
      <c r="I19" s="115"/>
      <c r="J19" s="287"/>
      <c r="K19" s="125"/>
      <c r="L19" s="114"/>
      <c r="M19" s="115"/>
      <c r="N19" s="287"/>
      <c r="O19" s="125"/>
      <c r="P19" s="114"/>
      <c r="Q19" s="115"/>
      <c r="R19" s="287"/>
      <c r="S19" s="125"/>
      <c r="T19" s="114"/>
      <c r="U19" s="115"/>
      <c r="V19" s="287"/>
      <c r="W19" s="125"/>
      <c r="X19" s="114"/>
      <c r="Y19" s="115"/>
      <c r="Z19" s="287"/>
      <c r="AA19" s="125"/>
      <c r="AB19" s="114"/>
      <c r="AC19" s="115"/>
      <c r="AD19" s="287"/>
      <c r="AE19" s="125"/>
      <c r="AF19" s="114"/>
      <c r="AG19" s="115"/>
      <c r="AH19" s="287"/>
      <c r="AI19" s="125"/>
      <c r="AJ19" s="114"/>
      <c r="AK19" s="115"/>
      <c r="AL19" s="287"/>
      <c r="AM19" s="125"/>
      <c r="AN19" s="114"/>
      <c r="AO19" s="115"/>
      <c r="AP19" s="287"/>
      <c r="AQ19" s="125"/>
      <c r="AR19" s="114"/>
      <c r="AS19" s="115"/>
      <c r="AT19" s="287"/>
      <c r="AU19" s="125"/>
      <c r="AV19" s="114"/>
      <c r="AW19" s="239"/>
      <c r="AX19" s="287"/>
    </row>
    <row r="20" spans="2:50" x14ac:dyDescent="0.2">
      <c r="B20" s="65">
        <v>4</v>
      </c>
      <c r="C20" s="113"/>
      <c r="D20" s="114"/>
      <c r="E20" s="115"/>
      <c r="F20" s="287"/>
      <c r="G20" s="125"/>
      <c r="H20" s="114"/>
      <c r="I20" s="115"/>
      <c r="J20" s="287"/>
      <c r="K20" s="125"/>
      <c r="L20" s="114"/>
      <c r="M20" s="115"/>
      <c r="N20" s="287"/>
      <c r="O20" s="125"/>
      <c r="P20" s="114"/>
      <c r="Q20" s="115"/>
      <c r="R20" s="287"/>
      <c r="S20" s="125"/>
      <c r="T20" s="114"/>
      <c r="U20" s="115"/>
      <c r="V20" s="287"/>
      <c r="W20" s="125"/>
      <c r="X20" s="114"/>
      <c r="Y20" s="115"/>
      <c r="Z20" s="287"/>
      <c r="AA20" s="125"/>
      <c r="AB20" s="114"/>
      <c r="AC20" s="115"/>
      <c r="AD20" s="287"/>
      <c r="AE20" s="125"/>
      <c r="AF20" s="114"/>
      <c r="AG20" s="115"/>
      <c r="AH20" s="287"/>
      <c r="AI20" s="125"/>
      <c r="AJ20" s="114"/>
      <c r="AK20" s="115"/>
      <c r="AL20" s="287"/>
      <c r="AM20" s="125"/>
      <c r="AN20" s="114"/>
      <c r="AO20" s="115"/>
      <c r="AP20" s="287"/>
      <c r="AQ20" s="125"/>
      <c r="AR20" s="114"/>
      <c r="AS20" s="115"/>
      <c r="AT20" s="287"/>
      <c r="AU20" s="125"/>
      <c r="AV20" s="114"/>
      <c r="AW20" s="239"/>
      <c r="AX20" s="287"/>
    </row>
    <row r="21" spans="2:50" x14ac:dyDescent="0.2">
      <c r="B21" s="65">
        <v>5</v>
      </c>
      <c r="C21" s="113"/>
      <c r="D21" s="114"/>
      <c r="E21" s="121"/>
      <c r="F21" s="286"/>
      <c r="G21" s="125"/>
      <c r="H21" s="114"/>
      <c r="I21" s="115"/>
      <c r="J21" s="287"/>
      <c r="K21" s="125"/>
      <c r="L21" s="114"/>
      <c r="M21" s="115"/>
      <c r="N21" s="287"/>
      <c r="O21" s="125"/>
      <c r="P21" s="114"/>
      <c r="Q21" s="115"/>
      <c r="R21" s="287"/>
      <c r="S21" s="125"/>
      <c r="T21" s="114"/>
      <c r="U21" s="115"/>
      <c r="V21" s="287"/>
      <c r="W21" s="125"/>
      <c r="X21" s="114"/>
      <c r="Y21" s="115"/>
      <c r="Z21" s="287"/>
      <c r="AA21" s="125"/>
      <c r="AB21" s="114"/>
      <c r="AC21" s="115"/>
      <c r="AD21" s="287"/>
      <c r="AE21" s="125"/>
      <c r="AF21" s="114"/>
      <c r="AG21" s="115"/>
      <c r="AH21" s="287"/>
      <c r="AI21" s="125"/>
      <c r="AJ21" s="114"/>
      <c r="AK21" s="115"/>
      <c r="AL21" s="287"/>
      <c r="AM21" s="125"/>
      <c r="AN21" s="114"/>
      <c r="AO21" s="115"/>
      <c r="AP21" s="287"/>
      <c r="AQ21" s="125"/>
      <c r="AR21" s="114"/>
      <c r="AS21" s="115"/>
      <c r="AT21" s="287"/>
      <c r="AU21" s="125"/>
      <c r="AV21" s="114"/>
      <c r="AW21" s="239"/>
      <c r="AX21" s="287"/>
    </row>
    <row r="22" spans="2:50" x14ac:dyDescent="0.2">
      <c r="B22" s="65">
        <v>6</v>
      </c>
      <c r="C22" s="113"/>
      <c r="D22" s="114"/>
      <c r="E22" s="115"/>
      <c r="F22" s="287"/>
      <c r="G22" s="125"/>
      <c r="H22" s="114"/>
      <c r="I22" s="115"/>
      <c r="J22" s="287"/>
      <c r="K22" s="125"/>
      <c r="L22" s="114"/>
      <c r="M22" s="115"/>
      <c r="N22" s="287"/>
      <c r="O22" s="125"/>
      <c r="P22" s="114"/>
      <c r="Q22" s="115"/>
      <c r="R22" s="287"/>
      <c r="S22" s="125"/>
      <c r="T22" s="114"/>
      <c r="U22" s="115"/>
      <c r="V22" s="287"/>
      <c r="W22" s="125"/>
      <c r="X22" s="114"/>
      <c r="Y22" s="115"/>
      <c r="Z22" s="287"/>
      <c r="AA22" s="125"/>
      <c r="AB22" s="114"/>
      <c r="AC22" s="115"/>
      <c r="AD22" s="287"/>
      <c r="AE22" s="125"/>
      <c r="AF22" s="114"/>
      <c r="AG22" s="115"/>
      <c r="AH22" s="287"/>
      <c r="AI22" s="125"/>
      <c r="AJ22" s="114"/>
      <c r="AK22" s="115"/>
      <c r="AL22" s="287"/>
      <c r="AM22" s="125"/>
      <c r="AN22" s="114"/>
      <c r="AO22" s="115"/>
      <c r="AP22" s="287"/>
      <c r="AQ22" s="125"/>
      <c r="AR22" s="114"/>
      <c r="AS22" s="115"/>
      <c r="AT22" s="287"/>
      <c r="AU22" s="125"/>
      <c r="AV22" s="114"/>
      <c r="AW22" s="239"/>
      <c r="AX22" s="287"/>
    </row>
    <row r="23" spans="2:50" x14ac:dyDescent="0.2">
      <c r="B23" s="65">
        <v>7</v>
      </c>
      <c r="C23" s="113"/>
      <c r="D23" s="114"/>
      <c r="E23" s="121"/>
      <c r="F23" s="286"/>
      <c r="G23" s="125"/>
      <c r="H23" s="114"/>
      <c r="I23" s="115"/>
      <c r="J23" s="287"/>
      <c r="K23" s="125"/>
      <c r="L23" s="114"/>
      <c r="M23" s="115"/>
      <c r="N23" s="287"/>
      <c r="O23" s="125"/>
      <c r="P23" s="114"/>
      <c r="Q23" s="115"/>
      <c r="R23" s="287"/>
      <c r="S23" s="125"/>
      <c r="T23" s="114"/>
      <c r="U23" s="115"/>
      <c r="V23" s="287"/>
      <c r="W23" s="125"/>
      <c r="X23" s="114"/>
      <c r="Y23" s="115"/>
      <c r="Z23" s="287"/>
      <c r="AA23" s="125"/>
      <c r="AB23" s="114"/>
      <c r="AC23" s="115"/>
      <c r="AD23" s="287"/>
      <c r="AE23" s="125"/>
      <c r="AF23" s="114"/>
      <c r="AG23" s="115"/>
      <c r="AH23" s="287"/>
      <c r="AI23" s="125"/>
      <c r="AJ23" s="114"/>
      <c r="AK23" s="115"/>
      <c r="AL23" s="287"/>
      <c r="AM23" s="125"/>
      <c r="AN23" s="114"/>
      <c r="AO23" s="115"/>
      <c r="AP23" s="287"/>
      <c r="AQ23" s="125"/>
      <c r="AR23" s="114"/>
      <c r="AS23" s="115"/>
      <c r="AT23" s="287"/>
      <c r="AU23" s="125"/>
      <c r="AV23" s="114"/>
      <c r="AW23" s="239"/>
      <c r="AX23" s="287"/>
    </row>
    <row r="24" spans="2:50" x14ac:dyDescent="0.2">
      <c r="B24" s="65">
        <v>8</v>
      </c>
      <c r="C24" s="113"/>
      <c r="D24" s="114"/>
      <c r="E24" s="115"/>
      <c r="F24" s="287"/>
      <c r="G24" s="125"/>
      <c r="H24" s="114"/>
      <c r="I24" s="115"/>
      <c r="J24" s="287"/>
      <c r="K24" s="125"/>
      <c r="L24" s="114"/>
      <c r="M24" s="115"/>
      <c r="N24" s="287"/>
      <c r="O24" s="125"/>
      <c r="P24" s="114"/>
      <c r="Q24" s="115"/>
      <c r="R24" s="287"/>
      <c r="S24" s="125"/>
      <c r="T24" s="114"/>
      <c r="U24" s="115"/>
      <c r="V24" s="287"/>
      <c r="W24" s="125"/>
      <c r="X24" s="114"/>
      <c r="Y24" s="115"/>
      <c r="Z24" s="287"/>
      <c r="AA24" s="125"/>
      <c r="AB24" s="114"/>
      <c r="AC24" s="115"/>
      <c r="AD24" s="287"/>
      <c r="AE24" s="125"/>
      <c r="AF24" s="114"/>
      <c r="AG24" s="115"/>
      <c r="AH24" s="287"/>
      <c r="AI24" s="125"/>
      <c r="AJ24" s="114"/>
      <c r="AK24" s="115"/>
      <c r="AL24" s="287"/>
      <c r="AM24" s="125"/>
      <c r="AN24" s="114"/>
      <c r="AO24" s="115"/>
      <c r="AP24" s="287"/>
      <c r="AQ24" s="125"/>
      <c r="AR24" s="114"/>
      <c r="AS24" s="115"/>
      <c r="AT24" s="287"/>
      <c r="AU24" s="125"/>
      <c r="AV24" s="114"/>
      <c r="AW24" s="239"/>
      <c r="AX24" s="287"/>
    </row>
    <row r="25" spans="2:50" x14ac:dyDescent="0.2">
      <c r="B25" s="65">
        <v>9</v>
      </c>
      <c r="C25" s="113"/>
      <c r="D25" s="114"/>
      <c r="E25" s="121"/>
      <c r="F25" s="286"/>
      <c r="G25" s="125"/>
      <c r="H25" s="114"/>
      <c r="I25" s="115"/>
      <c r="J25" s="287"/>
      <c r="K25" s="125"/>
      <c r="L25" s="114"/>
      <c r="M25" s="115"/>
      <c r="N25" s="287"/>
      <c r="O25" s="125"/>
      <c r="P25" s="114"/>
      <c r="Q25" s="115"/>
      <c r="R25" s="287"/>
      <c r="S25" s="125"/>
      <c r="T25" s="114"/>
      <c r="U25" s="115"/>
      <c r="V25" s="287"/>
      <c r="W25" s="125"/>
      <c r="X25" s="114"/>
      <c r="Y25" s="115"/>
      <c r="Z25" s="287"/>
      <c r="AA25" s="125"/>
      <c r="AB25" s="114"/>
      <c r="AC25" s="115"/>
      <c r="AD25" s="287"/>
      <c r="AE25" s="125"/>
      <c r="AF25" s="114"/>
      <c r="AG25" s="115"/>
      <c r="AH25" s="287"/>
      <c r="AI25" s="125"/>
      <c r="AJ25" s="114"/>
      <c r="AK25" s="115"/>
      <c r="AL25" s="287"/>
      <c r="AM25" s="125"/>
      <c r="AN25" s="114"/>
      <c r="AO25" s="115"/>
      <c r="AP25" s="287"/>
      <c r="AQ25" s="125"/>
      <c r="AR25" s="114"/>
      <c r="AS25" s="115"/>
      <c r="AT25" s="287"/>
      <c r="AU25" s="125"/>
      <c r="AV25" s="114"/>
      <c r="AW25" s="239"/>
      <c r="AX25" s="287"/>
    </row>
    <row r="26" spans="2:50" x14ac:dyDescent="0.2">
      <c r="B26" s="65">
        <v>10</v>
      </c>
      <c r="C26" s="113"/>
      <c r="D26" s="114"/>
      <c r="E26" s="115"/>
      <c r="F26" s="287"/>
      <c r="G26" s="125"/>
      <c r="H26" s="114"/>
      <c r="I26" s="115"/>
      <c r="J26" s="287"/>
      <c r="K26" s="125"/>
      <c r="L26" s="114"/>
      <c r="M26" s="115"/>
      <c r="N26" s="287"/>
      <c r="O26" s="125"/>
      <c r="P26" s="114"/>
      <c r="Q26" s="115"/>
      <c r="R26" s="287"/>
      <c r="S26" s="125"/>
      <c r="T26" s="114"/>
      <c r="U26" s="115"/>
      <c r="V26" s="287"/>
      <c r="W26" s="125"/>
      <c r="X26" s="114"/>
      <c r="Y26" s="115"/>
      <c r="Z26" s="287"/>
      <c r="AA26" s="125"/>
      <c r="AB26" s="114"/>
      <c r="AC26" s="115"/>
      <c r="AD26" s="287"/>
      <c r="AE26" s="125"/>
      <c r="AF26" s="114"/>
      <c r="AG26" s="115"/>
      <c r="AH26" s="287"/>
      <c r="AI26" s="125"/>
      <c r="AJ26" s="114"/>
      <c r="AK26" s="115"/>
      <c r="AL26" s="287"/>
      <c r="AM26" s="125"/>
      <c r="AN26" s="114"/>
      <c r="AO26" s="115"/>
      <c r="AP26" s="287"/>
      <c r="AQ26" s="125"/>
      <c r="AR26" s="114"/>
      <c r="AS26" s="115"/>
      <c r="AT26" s="287"/>
      <c r="AU26" s="125"/>
      <c r="AV26" s="114"/>
      <c r="AW26" s="239"/>
      <c r="AX26" s="287"/>
    </row>
    <row r="27" spans="2:50" x14ac:dyDescent="0.2">
      <c r="B27" s="65">
        <v>11</v>
      </c>
      <c r="C27" s="113"/>
      <c r="D27" s="114"/>
      <c r="E27" s="121"/>
      <c r="F27" s="286"/>
      <c r="G27" s="125"/>
      <c r="H27" s="114"/>
      <c r="I27" s="115"/>
      <c r="J27" s="287"/>
      <c r="K27" s="125"/>
      <c r="L27" s="114"/>
      <c r="M27" s="115"/>
      <c r="N27" s="287"/>
      <c r="O27" s="125"/>
      <c r="P27" s="114"/>
      <c r="Q27" s="115"/>
      <c r="R27" s="287"/>
      <c r="S27" s="125"/>
      <c r="T27" s="114"/>
      <c r="U27" s="115"/>
      <c r="V27" s="287"/>
      <c r="W27" s="125"/>
      <c r="X27" s="114"/>
      <c r="Y27" s="115"/>
      <c r="Z27" s="287"/>
      <c r="AA27" s="125"/>
      <c r="AB27" s="114"/>
      <c r="AC27" s="115"/>
      <c r="AD27" s="287"/>
      <c r="AE27" s="125"/>
      <c r="AF27" s="114"/>
      <c r="AG27" s="115"/>
      <c r="AH27" s="287"/>
      <c r="AI27" s="125"/>
      <c r="AJ27" s="114"/>
      <c r="AK27" s="115"/>
      <c r="AL27" s="287"/>
      <c r="AM27" s="125"/>
      <c r="AN27" s="114"/>
      <c r="AO27" s="115"/>
      <c r="AP27" s="287"/>
      <c r="AQ27" s="125"/>
      <c r="AR27" s="114"/>
      <c r="AS27" s="115"/>
      <c r="AT27" s="287"/>
      <c r="AU27" s="125"/>
      <c r="AV27" s="114"/>
      <c r="AW27" s="239"/>
      <c r="AX27" s="287"/>
    </row>
    <row r="28" spans="2:50" x14ac:dyDescent="0.2">
      <c r="B28" s="65">
        <v>12</v>
      </c>
      <c r="C28" s="113"/>
      <c r="D28" s="114"/>
      <c r="E28" s="115"/>
      <c r="F28" s="287"/>
      <c r="G28" s="125"/>
      <c r="H28" s="114"/>
      <c r="I28" s="115"/>
      <c r="J28" s="287"/>
      <c r="K28" s="125"/>
      <c r="L28" s="114"/>
      <c r="M28" s="115"/>
      <c r="N28" s="287"/>
      <c r="O28" s="125"/>
      <c r="P28" s="114"/>
      <c r="Q28" s="115"/>
      <c r="R28" s="287"/>
      <c r="S28" s="125"/>
      <c r="T28" s="114"/>
      <c r="U28" s="115"/>
      <c r="V28" s="287"/>
      <c r="W28" s="125"/>
      <c r="X28" s="114"/>
      <c r="Y28" s="115"/>
      <c r="Z28" s="287"/>
      <c r="AA28" s="125"/>
      <c r="AB28" s="114"/>
      <c r="AC28" s="115"/>
      <c r="AD28" s="287"/>
      <c r="AE28" s="125"/>
      <c r="AF28" s="114"/>
      <c r="AG28" s="115"/>
      <c r="AH28" s="287"/>
      <c r="AI28" s="125"/>
      <c r="AJ28" s="114"/>
      <c r="AK28" s="115"/>
      <c r="AL28" s="287"/>
      <c r="AM28" s="125"/>
      <c r="AN28" s="114"/>
      <c r="AO28" s="115"/>
      <c r="AP28" s="287"/>
      <c r="AQ28" s="125"/>
      <c r="AR28" s="114"/>
      <c r="AS28" s="115"/>
      <c r="AT28" s="287"/>
      <c r="AU28" s="125"/>
      <c r="AV28" s="114"/>
      <c r="AW28" s="239"/>
      <c r="AX28" s="287"/>
    </row>
    <row r="29" spans="2:50" x14ac:dyDescent="0.2">
      <c r="B29" s="65">
        <v>13</v>
      </c>
      <c r="C29" s="113"/>
      <c r="D29" s="114"/>
      <c r="E29" s="121"/>
      <c r="F29" s="286"/>
      <c r="G29" s="125"/>
      <c r="H29" s="114"/>
      <c r="I29" s="115"/>
      <c r="J29" s="287"/>
      <c r="K29" s="125"/>
      <c r="L29" s="114"/>
      <c r="M29" s="115"/>
      <c r="N29" s="287"/>
      <c r="O29" s="125"/>
      <c r="P29" s="114"/>
      <c r="Q29" s="115"/>
      <c r="R29" s="287"/>
      <c r="S29" s="125"/>
      <c r="T29" s="114"/>
      <c r="U29" s="115"/>
      <c r="V29" s="287"/>
      <c r="W29" s="125"/>
      <c r="X29" s="114"/>
      <c r="Y29" s="115"/>
      <c r="Z29" s="287"/>
      <c r="AA29" s="125"/>
      <c r="AB29" s="114"/>
      <c r="AC29" s="115"/>
      <c r="AD29" s="287"/>
      <c r="AE29" s="125"/>
      <c r="AF29" s="114"/>
      <c r="AG29" s="115"/>
      <c r="AH29" s="287"/>
      <c r="AI29" s="125"/>
      <c r="AJ29" s="114"/>
      <c r="AK29" s="115"/>
      <c r="AL29" s="287"/>
      <c r="AM29" s="125"/>
      <c r="AN29" s="114"/>
      <c r="AO29" s="115"/>
      <c r="AP29" s="287"/>
      <c r="AQ29" s="125"/>
      <c r="AR29" s="114"/>
      <c r="AS29" s="115"/>
      <c r="AT29" s="287"/>
      <c r="AU29" s="125"/>
      <c r="AV29" s="114"/>
      <c r="AW29" s="239"/>
      <c r="AX29" s="287"/>
    </row>
    <row r="30" spans="2:50" x14ac:dyDescent="0.2">
      <c r="B30" s="65">
        <v>14</v>
      </c>
      <c r="C30" s="113"/>
      <c r="D30" s="114"/>
      <c r="E30" s="115"/>
      <c r="F30" s="287"/>
      <c r="G30" s="125"/>
      <c r="H30" s="114"/>
      <c r="I30" s="115"/>
      <c r="J30" s="287"/>
      <c r="K30" s="125"/>
      <c r="L30" s="114"/>
      <c r="M30" s="115"/>
      <c r="N30" s="287"/>
      <c r="O30" s="125"/>
      <c r="P30" s="114"/>
      <c r="Q30" s="115"/>
      <c r="R30" s="287"/>
      <c r="S30" s="125"/>
      <c r="T30" s="114"/>
      <c r="U30" s="115"/>
      <c r="V30" s="287"/>
      <c r="W30" s="125"/>
      <c r="X30" s="114"/>
      <c r="Y30" s="115"/>
      <c r="Z30" s="287"/>
      <c r="AA30" s="125"/>
      <c r="AB30" s="114"/>
      <c r="AC30" s="115"/>
      <c r="AD30" s="287"/>
      <c r="AE30" s="125"/>
      <c r="AF30" s="114"/>
      <c r="AG30" s="115"/>
      <c r="AH30" s="287"/>
      <c r="AI30" s="125"/>
      <c r="AJ30" s="114"/>
      <c r="AK30" s="115"/>
      <c r="AL30" s="287"/>
      <c r="AM30" s="125"/>
      <c r="AN30" s="114"/>
      <c r="AO30" s="115"/>
      <c r="AP30" s="287"/>
      <c r="AQ30" s="125"/>
      <c r="AR30" s="114"/>
      <c r="AS30" s="115"/>
      <c r="AT30" s="287"/>
      <c r="AU30" s="125"/>
      <c r="AV30" s="114"/>
      <c r="AW30" s="239"/>
      <c r="AX30" s="287"/>
    </row>
    <row r="31" spans="2:50" x14ac:dyDescent="0.2">
      <c r="B31" s="65">
        <v>15</v>
      </c>
      <c r="C31" s="113"/>
      <c r="D31" s="114"/>
      <c r="E31" s="121"/>
      <c r="F31" s="286"/>
      <c r="G31" s="125"/>
      <c r="H31" s="114"/>
      <c r="I31" s="115"/>
      <c r="J31" s="287"/>
      <c r="K31" s="125"/>
      <c r="L31" s="114"/>
      <c r="M31" s="115"/>
      <c r="N31" s="287"/>
      <c r="O31" s="125"/>
      <c r="P31" s="114"/>
      <c r="Q31" s="115"/>
      <c r="R31" s="287"/>
      <c r="S31" s="125"/>
      <c r="T31" s="114"/>
      <c r="U31" s="115"/>
      <c r="V31" s="287"/>
      <c r="W31" s="125"/>
      <c r="X31" s="114"/>
      <c r="Y31" s="115"/>
      <c r="Z31" s="287"/>
      <c r="AA31" s="125"/>
      <c r="AB31" s="114"/>
      <c r="AC31" s="115"/>
      <c r="AD31" s="287"/>
      <c r="AE31" s="125"/>
      <c r="AF31" s="114"/>
      <c r="AG31" s="115"/>
      <c r="AH31" s="287"/>
      <c r="AI31" s="125"/>
      <c r="AJ31" s="114"/>
      <c r="AK31" s="115"/>
      <c r="AL31" s="287"/>
      <c r="AM31" s="125"/>
      <c r="AN31" s="114"/>
      <c r="AO31" s="115"/>
      <c r="AP31" s="287"/>
      <c r="AQ31" s="125"/>
      <c r="AR31" s="114"/>
      <c r="AS31" s="115"/>
      <c r="AT31" s="287"/>
      <c r="AU31" s="125"/>
      <c r="AV31" s="114"/>
      <c r="AW31" s="239"/>
      <c r="AX31" s="287"/>
    </row>
    <row r="32" spans="2:50" x14ac:dyDescent="0.2">
      <c r="B32" s="65">
        <v>16</v>
      </c>
      <c r="C32" s="113"/>
      <c r="D32" s="114"/>
      <c r="E32" s="115"/>
      <c r="F32" s="287"/>
      <c r="G32" s="125"/>
      <c r="H32" s="114"/>
      <c r="I32" s="115"/>
      <c r="J32" s="287"/>
      <c r="K32" s="125"/>
      <c r="L32" s="114"/>
      <c r="M32" s="115"/>
      <c r="N32" s="287"/>
      <c r="O32" s="125"/>
      <c r="P32" s="114"/>
      <c r="Q32" s="115"/>
      <c r="R32" s="287"/>
      <c r="S32" s="125"/>
      <c r="T32" s="114"/>
      <c r="U32" s="115"/>
      <c r="V32" s="287"/>
      <c r="W32" s="125"/>
      <c r="X32" s="114"/>
      <c r="Y32" s="115"/>
      <c r="Z32" s="287"/>
      <c r="AA32" s="125"/>
      <c r="AB32" s="114"/>
      <c r="AC32" s="115"/>
      <c r="AD32" s="287"/>
      <c r="AE32" s="125"/>
      <c r="AF32" s="114"/>
      <c r="AG32" s="115"/>
      <c r="AH32" s="287"/>
      <c r="AI32" s="125"/>
      <c r="AJ32" s="114"/>
      <c r="AK32" s="115"/>
      <c r="AL32" s="287"/>
      <c r="AM32" s="125"/>
      <c r="AN32" s="114"/>
      <c r="AO32" s="115"/>
      <c r="AP32" s="287"/>
      <c r="AQ32" s="125"/>
      <c r="AR32" s="114"/>
      <c r="AS32" s="115"/>
      <c r="AT32" s="287"/>
      <c r="AU32" s="125"/>
      <c r="AV32" s="114"/>
      <c r="AW32" s="239"/>
      <c r="AX32" s="287"/>
    </row>
    <row r="33" spans="1:50" x14ac:dyDescent="0.2">
      <c r="B33" s="65">
        <v>17</v>
      </c>
      <c r="C33" s="113"/>
      <c r="D33" s="114"/>
      <c r="E33" s="121"/>
      <c r="F33" s="286"/>
      <c r="G33" s="125"/>
      <c r="H33" s="114"/>
      <c r="I33" s="115"/>
      <c r="J33" s="287"/>
      <c r="K33" s="125"/>
      <c r="L33" s="114"/>
      <c r="M33" s="115"/>
      <c r="N33" s="287"/>
      <c r="O33" s="125"/>
      <c r="P33" s="114"/>
      <c r="Q33" s="115"/>
      <c r="R33" s="287"/>
      <c r="S33" s="125"/>
      <c r="T33" s="114"/>
      <c r="U33" s="115"/>
      <c r="V33" s="287"/>
      <c r="W33" s="125"/>
      <c r="X33" s="114"/>
      <c r="Y33" s="115"/>
      <c r="Z33" s="287"/>
      <c r="AA33" s="125"/>
      <c r="AB33" s="114"/>
      <c r="AC33" s="115"/>
      <c r="AD33" s="287"/>
      <c r="AE33" s="125"/>
      <c r="AF33" s="114"/>
      <c r="AG33" s="115"/>
      <c r="AH33" s="287"/>
      <c r="AI33" s="125"/>
      <c r="AJ33" s="114"/>
      <c r="AK33" s="115"/>
      <c r="AL33" s="287"/>
      <c r="AM33" s="125"/>
      <c r="AN33" s="114"/>
      <c r="AO33" s="115"/>
      <c r="AP33" s="287"/>
      <c r="AQ33" s="125"/>
      <c r="AR33" s="114"/>
      <c r="AS33" s="115"/>
      <c r="AT33" s="287"/>
      <c r="AU33" s="125"/>
      <c r="AV33" s="114"/>
      <c r="AW33" s="239"/>
      <c r="AX33" s="287"/>
    </row>
    <row r="34" spans="1:50" x14ac:dyDescent="0.2">
      <c r="B34" s="65">
        <v>18</v>
      </c>
      <c r="C34" s="113"/>
      <c r="D34" s="114"/>
      <c r="E34" s="115"/>
      <c r="F34" s="287"/>
      <c r="G34" s="125"/>
      <c r="H34" s="114"/>
      <c r="I34" s="115"/>
      <c r="J34" s="287"/>
      <c r="K34" s="125"/>
      <c r="L34" s="114"/>
      <c r="M34" s="115"/>
      <c r="N34" s="287"/>
      <c r="O34" s="125"/>
      <c r="P34" s="114"/>
      <c r="Q34" s="115"/>
      <c r="R34" s="287"/>
      <c r="S34" s="125"/>
      <c r="T34" s="114"/>
      <c r="U34" s="115"/>
      <c r="V34" s="287"/>
      <c r="W34" s="125"/>
      <c r="X34" s="114"/>
      <c r="Y34" s="115"/>
      <c r="Z34" s="287"/>
      <c r="AA34" s="125"/>
      <c r="AB34" s="114"/>
      <c r="AC34" s="115"/>
      <c r="AD34" s="287"/>
      <c r="AE34" s="125"/>
      <c r="AF34" s="114"/>
      <c r="AG34" s="115"/>
      <c r="AH34" s="287"/>
      <c r="AI34" s="125"/>
      <c r="AJ34" s="114"/>
      <c r="AK34" s="115"/>
      <c r="AL34" s="287"/>
      <c r="AM34" s="125"/>
      <c r="AN34" s="114"/>
      <c r="AO34" s="115"/>
      <c r="AP34" s="287"/>
      <c r="AQ34" s="125"/>
      <c r="AR34" s="114"/>
      <c r="AS34" s="115"/>
      <c r="AT34" s="287"/>
      <c r="AU34" s="125"/>
      <c r="AV34" s="114"/>
      <c r="AW34" s="239"/>
      <c r="AX34" s="287"/>
    </row>
    <row r="35" spans="1:50" x14ac:dyDescent="0.2">
      <c r="B35" s="65">
        <v>19</v>
      </c>
      <c r="C35" s="113"/>
      <c r="D35" s="114"/>
      <c r="E35" s="121"/>
      <c r="F35" s="286"/>
      <c r="G35" s="125"/>
      <c r="H35" s="114"/>
      <c r="I35" s="115"/>
      <c r="J35" s="287"/>
      <c r="K35" s="125"/>
      <c r="L35" s="114"/>
      <c r="M35" s="115"/>
      <c r="N35" s="287"/>
      <c r="O35" s="125"/>
      <c r="P35" s="114"/>
      <c r="Q35" s="115"/>
      <c r="R35" s="287"/>
      <c r="S35" s="125"/>
      <c r="T35" s="114"/>
      <c r="U35" s="115"/>
      <c r="V35" s="287"/>
      <c r="W35" s="125"/>
      <c r="X35" s="114"/>
      <c r="Y35" s="115"/>
      <c r="Z35" s="287"/>
      <c r="AA35" s="125"/>
      <c r="AB35" s="114"/>
      <c r="AC35" s="115"/>
      <c r="AD35" s="287"/>
      <c r="AE35" s="125"/>
      <c r="AF35" s="114"/>
      <c r="AG35" s="115"/>
      <c r="AH35" s="287"/>
      <c r="AI35" s="125"/>
      <c r="AJ35" s="114"/>
      <c r="AK35" s="115"/>
      <c r="AL35" s="287"/>
      <c r="AM35" s="125"/>
      <c r="AN35" s="114"/>
      <c r="AO35" s="115"/>
      <c r="AP35" s="287"/>
      <c r="AQ35" s="125"/>
      <c r="AR35" s="114"/>
      <c r="AS35" s="115"/>
      <c r="AT35" s="287"/>
      <c r="AU35" s="125"/>
      <c r="AV35" s="114"/>
      <c r="AW35" s="239"/>
      <c r="AX35" s="287"/>
    </row>
    <row r="36" spans="1:50" x14ac:dyDescent="0.2">
      <c r="B36" s="65">
        <v>20</v>
      </c>
      <c r="C36" s="113"/>
      <c r="D36" s="114"/>
      <c r="E36" s="115"/>
      <c r="F36" s="287"/>
      <c r="G36" s="125"/>
      <c r="H36" s="114"/>
      <c r="I36" s="115"/>
      <c r="J36" s="287"/>
      <c r="K36" s="125"/>
      <c r="L36" s="114"/>
      <c r="M36" s="115"/>
      <c r="N36" s="287"/>
      <c r="O36" s="125"/>
      <c r="P36" s="114"/>
      <c r="Q36" s="115"/>
      <c r="R36" s="287"/>
      <c r="S36" s="125"/>
      <c r="T36" s="114"/>
      <c r="U36" s="115"/>
      <c r="V36" s="287"/>
      <c r="W36" s="125"/>
      <c r="X36" s="114"/>
      <c r="Y36" s="115"/>
      <c r="Z36" s="287"/>
      <c r="AA36" s="125"/>
      <c r="AB36" s="114"/>
      <c r="AC36" s="115"/>
      <c r="AD36" s="287"/>
      <c r="AE36" s="125"/>
      <c r="AF36" s="114"/>
      <c r="AG36" s="115"/>
      <c r="AH36" s="287"/>
      <c r="AI36" s="125"/>
      <c r="AJ36" s="114"/>
      <c r="AK36" s="115"/>
      <c r="AL36" s="287"/>
      <c r="AM36" s="125"/>
      <c r="AN36" s="114"/>
      <c r="AO36" s="115"/>
      <c r="AP36" s="287"/>
      <c r="AQ36" s="125"/>
      <c r="AR36" s="114"/>
      <c r="AS36" s="115"/>
      <c r="AT36" s="287"/>
      <c r="AU36" s="125"/>
      <c r="AV36" s="114"/>
      <c r="AW36" s="239"/>
      <c r="AX36" s="287"/>
    </row>
    <row r="37" spans="1:50" x14ac:dyDescent="0.2">
      <c r="B37" s="65">
        <v>21</v>
      </c>
      <c r="C37" s="113"/>
      <c r="D37" s="114"/>
      <c r="E37" s="121"/>
      <c r="F37" s="286"/>
      <c r="G37" s="125"/>
      <c r="H37" s="114"/>
      <c r="I37" s="115"/>
      <c r="J37" s="287"/>
      <c r="K37" s="125"/>
      <c r="L37" s="114"/>
      <c r="M37" s="115"/>
      <c r="N37" s="287"/>
      <c r="O37" s="125"/>
      <c r="P37" s="114"/>
      <c r="Q37" s="115"/>
      <c r="R37" s="287"/>
      <c r="S37" s="125"/>
      <c r="T37" s="114"/>
      <c r="U37" s="115"/>
      <c r="V37" s="287"/>
      <c r="W37" s="125"/>
      <c r="X37" s="114"/>
      <c r="Y37" s="115"/>
      <c r="Z37" s="287"/>
      <c r="AA37" s="125"/>
      <c r="AB37" s="114"/>
      <c r="AC37" s="115"/>
      <c r="AD37" s="287"/>
      <c r="AE37" s="125"/>
      <c r="AF37" s="114"/>
      <c r="AG37" s="115"/>
      <c r="AH37" s="287"/>
      <c r="AI37" s="125"/>
      <c r="AJ37" s="114"/>
      <c r="AK37" s="115"/>
      <c r="AL37" s="287"/>
      <c r="AM37" s="125"/>
      <c r="AN37" s="114"/>
      <c r="AO37" s="115"/>
      <c r="AP37" s="287"/>
      <c r="AQ37" s="125"/>
      <c r="AR37" s="114"/>
      <c r="AS37" s="115"/>
      <c r="AT37" s="287"/>
      <c r="AU37" s="125"/>
      <c r="AV37" s="114"/>
      <c r="AW37" s="239"/>
      <c r="AX37" s="287"/>
    </row>
    <row r="38" spans="1:50" x14ac:dyDescent="0.2">
      <c r="B38" s="65">
        <v>22</v>
      </c>
      <c r="C38" s="113"/>
      <c r="D38" s="114"/>
      <c r="E38" s="115"/>
      <c r="F38" s="287"/>
      <c r="G38" s="125"/>
      <c r="H38" s="114"/>
      <c r="I38" s="115"/>
      <c r="J38" s="287"/>
      <c r="K38" s="125"/>
      <c r="L38" s="114"/>
      <c r="M38" s="115"/>
      <c r="N38" s="287"/>
      <c r="O38" s="125"/>
      <c r="P38" s="114"/>
      <c r="Q38" s="115"/>
      <c r="R38" s="287"/>
      <c r="S38" s="125"/>
      <c r="T38" s="114"/>
      <c r="U38" s="115"/>
      <c r="V38" s="287"/>
      <c r="W38" s="125"/>
      <c r="X38" s="114"/>
      <c r="Y38" s="115"/>
      <c r="Z38" s="287"/>
      <c r="AA38" s="125"/>
      <c r="AB38" s="114"/>
      <c r="AC38" s="115"/>
      <c r="AD38" s="287"/>
      <c r="AE38" s="125"/>
      <c r="AF38" s="114"/>
      <c r="AG38" s="115"/>
      <c r="AH38" s="287"/>
      <c r="AI38" s="125"/>
      <c r="AJ38" s="114"/>
      <c r="AK38" s="115"/>
      <c r="AL38" s="287"/>
      <c r="AM38" s="125"/>
      <c r="AN38" s="114"/>
      <c r="AO38" s="115"/>
      <c r="AP38" s="287"/>
      <c r="AQ38" s="125"/>
      <c r="AR38" s="114"/>
      <c r="AS38" s="115"/>
      <c r="AT38" s="287"/>
      <c r="AU38" s="125"/>
      <c r="AV38" s="114"/>
      <c r="AW38" s="239"/>
      <c r="AX38" s="287"/>
    </row>
    <row r="39" spans="1:50" x14ac:dyDescent="0.2">
      <c r="B39" s="65">
        <v>23</v>
      </c>
      <c r="C39" s="113"/>
      <c r="D39" s="114"/>
      <c r="E39" s="121"/>
      <c r="F39" s="286"/>
      <c r="G39" s="125"/>
      <c r="H39" s="114"/>
      <c r="I39" s="115"/>
      <c r="J39" s="287"/>
      <c r="K39" s="125"/>
      <c r="L39" s="114"/>
      <c r="M39" s="115"/>
      <c r="N39" s="287"/>
      <c r="O39" s="125"/>
      <c r="P39" s="114"/>
      <c r="Q39" s="115"/>
      <c r="R39" s="287"/>
      <c r="S39" s="125"/>
      <c r="T39" s="114"/>
      <c r="U39" s="115"/>
      <c r="V39" s="287"/>
      <c r="W39" s="125"/>
      <c r="X39" s="114"/>
      <c r="Y39" s="115"/>
      <c r="Z39" s="287"/>
      <c r="AA39" s="125"/>
      <c r="AB39" s="114"/>
      <c r="AC39" s="115"/>
      <c r="AD39" s="287"/>
      <c r="AE39" s="125"/>
      <c r="AF39" s="114"/>
      <c r="AG39" s="115"/>
      <c r="AH39" s="287"/>
      <c r="AI39" s="125"/>
      <c r="AJ39" s="114"/>
      <c r="AK39" s="115"/>
      <c r="AL39" s="287"/>
      <c r="AM39" s="125"/>
      <c r="AN39" s="114"/>
      <c r="AO39" s="115"/>
      <c r="AP39" s="287"/>
      <c r="AQ39" s="125"/>
      <c r="AR39" s="114"/>
      <c r="AS39" s="115"/>
      <c r="AT39" s="287"/>
      <c r="AU39" s="125"/>
      <c r="AV39" s="114"/>
      <c r="AW39" s="239"/>
      <c r="AX39" s="287"/>
    </row>
    <row r="40" spans="1:50" x14ac:dyDescent="0.2">
      <c r="B40" s="65">
        <v>24</v>
      </c>
      <c r="C40" s="113"/>
      <c r="D40" s="114"/>
      <c r="E40" s="115"/>
      <c r="F40" s="287"/>
      <c r="G40" s="125"/>
      <c r="H40" s="114"/>
      <c r="I40" s="115"/>
      <c r="J40" s="287"/>
      <c r="K40" s="125"/>
      <c r="L40" s="114"/>
      <c r="M40" s="115"/>
      <c r="N40" s="287"/>
      <c r="O40" s="125"/>
      <c r="P40" s="114"/>
      <c r="Q40" s="115"/>
      <c r="R40" s="287"/>
      <c r="S40" s="125"/>
      <c r="T40" s="114"/>
      <c r="U40" s="115"/>
      <c r="V40" s="287"/>
      <c r="W40" s="125"/>
      <c r="X40" s="114"/>
      <c r="Y40" s="115"/>
      <c r="Z40" s="287"/>
      <c r="AA40" s="125"/>
      <c r="AB40" s="114"/>
      <c r="AC40" s="115"/>
      <c r="AD40" s="287"/>
      <c r="AE40" s="125"/>
      <c r="AF40" s="114"/>
      <c r="AG40" s="115"/>
      <c r="AH40" s="287"/>
      <c r="AI40" s="125"/>
      <c r="AJ40" s="114"/>
      <c r="AK40" s="115"/>
      <c r="AL40" s="287"/>
      <c r="AM40" s="125"/>
      <c r="AN40" s="114"/>
      <c r="AO40" s="115"/>
      <c r="AP40" s="287"/>
      <c r="AQ40" s="125"/>
      <c r="AR40" s="114"/>
      <c r="AS40" s="115"/>
      <c r="AT40" s="287"/>
      <c r="AU40" s="125"/>
      <c r="AV40" s="114"/>
      <c r="AW40" s="239"/>
      <c r="AX40" s="287"/>
    </row>
    <row r="41" spans="1:50" x14ac:dyDescent="0.2">
      <c r="B41" s="65">
        <v>25</v>
      </c>
      <c r="C41" s="113"/>
      <c r="D41" s="114"/>
      <c r="E41" s="121"/>
      <c r="F41" s="286"/>
      <c r="G41" s="125"/>
      <c r="H41" s="114"/>
      <c r="I41" s="115"/>
      <c r="J41" s="287"/>
      <c r="K41" s="125"/>
      <c r="L41" s="114"/>
      <c r="M41" s="115"/>
      <c r="N41" s="287"/>
      <c r="O41" s="125"/>
      <c r="P41" s="114"/>
      <c r="Q41" s="115"/>
      <c r="R41" s="287"/>
      <c r="S41" s="125"/>
      <c r="T41" s="114"/>
      <c r="U41" s="115"/>
      <c r="V41" s="287"/>
      <c r="W41" s="125"/>
      <c r="X41" s="114"/>
      <c r="Y41" s="115"/>
      <c r="Z41" s="287"/>
      <c r="AA41" s="125"/>
      <c r="AB41" s="114"/>
      <c r="AC41" s="115"/>
      <c r="AD41" s="287"/>
      <c r="AE41" s="125"/>
      <c r="AF41" s="114"/>
      <c r="AG41" s="115"/>
      <c r="AH41" s="287"/>
      <c r="AI41" s="125"/>
      <c r="AJ41" s="114"/>
      <c r="AK41" s="115"/>
      <c r="AL41" s="287"/>
      <c r="AM41" s="125"/>
      <c r="AN41" s="114"/>
      <c r="AO41" s="115"/>
      <c r="AP41" s="287"/>
      <c r="AQ41" s="125"/>
      <c r="AR41" s="114"/>
      <c r="AS41" s="115"/>
      <c r="AT41" s="287"/>
      <c r="AU41" s="125"/>
      <c r="AV41" s="114"/>
      <c r="AW41" s="239"/>
      <c r="AX41" s="287"/>
    </row>
    <row r="42" spans="1:50" x14ac:dyDescent="0.2">
      <c r="B42" s="65">
        <v>26</v>
      </c>
      <c r="C42" s="113"/>
      <c r="D42" s="114"/>
      <c r="E42" s="115"/>
      <c r="F42" s="287"/>
      <c r="G42" s="125"/>
      <c r="H42" s="114"/>
      <c r="I42" s="115"/>
      <c r="J42" s="287"/>
      <c r="K42" s="125"/>
      <c r="L42" s="114"/>
      <c r="M42" s="115"/>
      <c r="N42" s="287"/>
      <c r="O42" s="125"/>
      <c r="P42" s="114"/>
      <c r="Q42" s="115"/>
      <c r="R42" s="287"/>
      <c r="S42" s="125"/>
      <c r="T42" s="114"/>
      <c r="U42" s="115"/>
      <c r="V42" s="287"/>
      <c r="W42" s="125"/>
      <c r="X42" s="114"/>
      <c r="Y42" s="115"/>
      <c r="Z42" s="287"/>
      <c r="AA42" s="125"/>
      <c r="AB42" s="114"/>
      <c r="AC42" s="115"/>
      <c r="AD42" s="287"/>
      <c r="AE42" s="125"/>
      <c r="AF42" s="114"/>
      <c r="AG42" s="115"/>
      <c r="AH42" s="287"/>
      <c r="AI42" s="125"/>
      <c r="AJ42" s="114"/>
      <c r="AK42" s="115"/>
      <c r="AL42" s="287"/>
      <c r="AM42" s="125"/>
      <c r="AN42" s="114"/>
      <c r="AO42" s="115"/>
      <c r="AP42" s="287"/>
      <c r="AQ42" s="125"/>
      <c r="AR42" s="114"/>
      <c r="AS42" s="115"/>
      <c r="AT42" s="287"/>
      <c r="AU42" s="125"/>
      <c r="AV42" s="114"/>
      <c r="AW42" s="239"/>
      <c r="AX42" s="287"/>
    </row>
    <row r="43" spans="1:50" x14ac:dyDescent="0.2">
      <c r="B43" s="65">
        <v>27</v>
      </c>
      <c r="C43" s="113"/>
      <c r="D43" s="114"/>
      <c r="E43" s="121"/>
      <c r="F43" s="286"/>
      <c r="G43" s="125"/>
      <c r="H43" s="114"/>
      <c r="I43" s="115"/>
      <c r="J43" s="287"/>
      <c r="K43" s="125"/>
      <c r="L43" s="114"/>
      <c r="M43" s="115"/>
      <c r="N43" s="287"/>
      <c r="O43" s="125"/>
      <c r="P43" s="114"/>
      <c r="Q43" s="115"/>
      <c r="R43" s="287"/>
      <c r="S43" s="125"/>
      <c r="T43" s="114"/>
      <c r="U43" s="115"/>
      <c r="V43" s="287"/>
      <c r="W43" s="125"/>
      <c r="X43" s="114"/>
      <c r="Y43" s="115"/>
      <c r="Z43" s="287"/>
      <c r="AA43" s="125"/>
      <c r="AB43" s="114"/>
      <c r="AC43" s="115"/>
      <c r="AD43" s="287"/>
      <c r="AE43" s="125"/>
      <c r="AF43" s="114"/>
      <c r="AG43" s="115"/>
      <c r="AH43" s="287"/>
      <c r="AI43" s="125"/>
      <c r="AJ43" s="114"/>
      <c r="AK43" s="115"/>
      <c r="AL43" s="287"/>
      <c r="AM43" s="125"/>
      <c r="AN43" s="114"/>
      <c r="AO43" s="115"/>
      <c r="AP43" s="287"/>
      <c r="AQ43" s="125"/>
      <c r="AR43" s="114"/>
      <c r="AS43" s="115"/>
      <c r="AT43" s="287"/>
      <c r="AU43" s="125"/>
      <c r="AV43" s="114"/>
      <c r="AW43" s="239"/>
      <c r="AX43" s="287"/>
    </row>
    <row r="44" spans="1:50" x14ac:dyDescent="0.2">
      <c r="B44" s="65">
        <v>28</v>
      </c>
      <c r="C44" s="113"/>
      <c r="D44" s="114"/>
      <c r="E44" s="115"/>
      <c r="F44" s="287"/>
      <c r="G44" s="125"/>
      <c r="H44" s="114"/>
      <c r="I44" s="115"/>
      <c r="J44" s="287"/>
      <c r="K44" s="125"/>
      <c r="L44" s="114"/>
      <c r="M44" s="115"/>
      <c r="N44" s="287"/>
      <c r="O44" s="125"/>
      <c r="P44" s="114"/>
      <c r="Q44" s="115"/>
      <c r="R44" s="287"/>
      <c r="S44" s="125"/>
      <c r="T44" s="114"/>
      <c r="U44" s="115"/>
      <c r="V44" s="287"/>
      <c r="W44" s="125"/>
      <c r="X44" s="114"/>
      <c r="Y44" s="115"/>
      <c r="Z44" s="287"/>
      <c r="AA44" s="125"/>
      <c r="AB44" s="114"/>
      <c r="AC44" s="115"/>
      <c r="AD44" s="287"/>
      <c r="AE44" s="125"/>
      <c r="AF44" s="114"/>
      <c r="AG44" s="115"/>
      <c r="AH44" s="287"/>
      <c r="AI44" s="125"/>
      <c r="AJ44" s="114"/>
      <c r="AK44" s="115"/>
      <c r="AL44" s="287"/>
      <c r="AM44" s="125"/>
      <c r="AN44" s="114"/>
      <c r="AO44" s="115"/>
      <c r="AP44" s="287"/>
      <c r="AQ44" s="125"/>
      <c r="AR44" s="114"/>
      <c r="AS44" s="115"/>
      <c r="AT44" s="287"/>
      <c r="AU44" s="125"/>
      <c r="AV44" s="114"/>
      <c r="AW44" s="239"/>
      <c r="AX44" s="287"/>
    </row>
    <row r="45" spans="1:50" x14ac:dyDescent="0.2">
      <c r="B45" s="65">
        <v>29</v>
      </c>
      <c r="C45" s="113"/>
      <c r="D45" s="114"/>
      <c r="E45" s="121"/>
      <c r="F45" s="286"/>
      <c r="G45" s="125"/>
      <c r="H45" s="114"/>
      <c r="I45" s="115"/>
      <c r="J45" s="287"/>
      <c r="K45" s="125"/>
      <c r="L45" s="114"/>
      <c r="M45" s="115"/>
      <c r="N45" s="287"/>
      <c r="O45" s="125"/>
      <c r="P45" s="114"/>
      <c r="Q45" s="115"/>
      <c r="R45" s="287"/>
      <c r="S45" s="125"/>
      <c r="T45" s="114"/>
      <c r="U45" s="115"/>
      <c r="V45" s="287"/>
      <c r="W45" s="125"/>
      <c r="X45" s="114"/>
      <c r="Y45" s="115"/>
      <c r="Z45" s="287"/>
      <c r="AA45" s="125"/>
      <c r="AB45" s="114"/>
      <c r="AC45" s="115"/>
      <c r="AD45" s="287"/>
      <c r="AE45" s="125"/>
      <c r="AF45" s="114"/>
      <c r="AG45" s="115"/>
      <c r="AH45" s="287"/>
      <c r="AI45" s="125"/>
      <c r="AJ45" s="114"/>
      <c r="AK45" s="115"/>
      <c r="AL45" s="287"/>
      <c r="AM45" s="125"/>
      <c r="AN45" s="114"/>
      <c r="AO45" s="115"/>
      <c r="AP45" s="287"/>
      <c r="AQ45" s="125"/>
      <c r="AR45" s="114"/>
      <c r="AS45" s="115"/>
      <c r="AT45" s="287"/>
      <c r="AU45" s="125"/>
      <c r="AV45" s="114"/>
      <c r="AW45" s="239"/>
      <c r="AX45" s="287"/>
    </row>
    <row r="46" spans="1:50" x14ac:dyDescent="0.2">
      <c r="B46" s="65">
        <v>30</v>
      </c>
      <c r="C46" s="113"/>
      <c r="D46" s="114"/>
      <c r="E46" s="115"/>
      <c r="F46" s="287"/>
      <c r="G46" s="67"/>
      <c r="H46" s="56"/>
      <c r="I46" s="57"/>
      <c r="J46" s="71"/>
      <c r="K46" s="125"/>
      <c r="L46" s="114"/>
      <c r="M46" s="115"/>
      <c r="N46" s="287"/>
      <c r="O46" s="125"/>
      <c r="P46" s="114"/>
      <c r="Q46" s="115"/>
      <c r="R46" s="287"/>
      <c r="S46" s="125"/>
      <c r="T46" s="114"/>
      <c r="U46" s="115"/>
      <c r="V46" s="287"/>
      <c r="W46" s="125"/>
      <c r="X46" s="114"/>
      <c r="Y46" s="115"/>
      <c r="Z46" s="287"/>
      <c r="AA46" s="125"/>
      <c r="AB46" s="114"/>
      <c r="AC46" s="115"/>
      <c r="AD46" s="287"/>
      <c r="AE46" s="125"/>
      <c r="AF46" s="114"/>
      <c r="AG46" s="115"/>
      <c r="AH46" s="287"/>
      <c r="AI46" s="125"/>
      <c r="AJ46" s="114"/>
      <c r="AK46" s="115"/>
      <c r="AL46" s="287"/>
      <c r="AM46" s="125"/>
      <c r="AN46" s="114"/>
      <c r="AO46" s="115"/>
      <c r="AP46" s="287"/>
      <c r="AQ46" s="125"/>
      <c r="AR46" s="114"/>
      <c r="AS46" s="115"/>
      <c r="AT46" s="287"/>
      <c r="AU46" s="125"/>
      <c r="AV46" s="114"/>
      <c r="AW46" s="239"/>
      <c r="AX46" s="287"/>
    </row>
    <row r="47" spans="1:50" ht="12" thickBot="1" x14ac:dyDescent="0.25">
      <c r="B47" s="66">
        <v>31</v>
      </c>
      <c r="C47" s="148"/>
      <c r="D47" s="149"/>
      <c r="E47" s="150"/>
      <c r="F47" s="288"/>
      <c r="G47" s="68"/>
      <c r="H47" s="61"/>
      <c r="I47" s="62"/>
      <c r="J47" s="72"/>
      <c r="K47" s="126"/>
      <c r="L47" s="127"/>
      <c r="M47" s="128"/>
      <c r="N47" s="290"/>
      <c r="O47" s="68"/>
      <c r="P47" s="61"/>
      <c r="Q47" s="62"/>
      <c r="R47" s="72"/>
      <c r="S47" s="126"/>
      <c r="T47" s="127"/>
      <c r="U47" s="128"/>
      <c r="V47" s="290"/>
      <c r="W47" s="68"/>
      <c r="X47" s="61"/>
      <c r="Y47" s="62"/>
      <c r="Z47" s="72"/>
      <c r="AA47" s="126"/>
      <c r="AB47" s="127"/>
      <c r="AC47" s="128"/>
      <c r="AD47" s="290"/>
      <c r="AE47" s="126"/>
      <c r="AF47" s="127"/>
      <c r="AG47" s="128"/>
      <c r="AH47" s="290"/>
      <c r="AI47" s="68"/>
      <c r="AJ47" s="61"/>
      <c r="AK47" s="62"/>
      <c r="AL47" s="72"/>
      <c r="AM47" s="126"/>
      <c r="AN47" s="127"/>
      <c r="AO47" s="128"/>
      <c r="AP47" s="290"/>
      <c r="AQ47" s="68"/>
      <c r="AR47" s="61"/>
      <c r="AS47" s="62"/>
      <c r="AT47" s="72"/>
      <c r="AU47" s="126"/>
      <c r="AV47" s="127"/>
      <c r="AW47" s="129"/>
      <c r="AX47" s="290"/>
    </row>
    <row r="48" spans="1:50" x14ac:dyDescent="0.2">
      <c r="A48" s="6"/>
      <c r="B48" s="8" t="s">
        <v>22</v>
      </c>
      <c r="C48" s="48">
        <f>SUM(C17:C47)</f>
        <v>0</v>
      </c>
      <c r="D48" s="49">
        <f>SUM(D17:D47)</f>
        <v>0</v>
      </c>
      <c r="E48" s="50">
        <f>SUM(E17:E47)</f>
        <v>0</v>
      </c>
      <c r="F48" s="97"/>
      <c r="G48" s="48">
        <f>IF($AN$5&gt;365,SUM(G17:G45),SUM(G17:G44))</f>
        <v>0</v>
      </c>
      <c r="H48" s="49">
        <f>IF($AN$5&gt;365,SUM(H17:H45),SUM(H17:H44))</f>
        <v>0</v>
      </c>
      <c r="I48" s="50">
        <f>IF($AN$5&gt;365,SUM(I17:I45),SUM(I17:I44))</f>
        <v>0</v>
      </c>
      <c r="J48" s="97"/>
      <c r="K48" s="48">
        <f>SUM(K17:K47)</f>
        <v>0</v>
      </c>
      <c r="L48" s="49">
        <f>SUM(L17:L47)</f>
        <v>0</v>
      </c>
      <c r="M48" s="50">
        <f>SUM(M17:M47)</f>
        <v>0</v>
      </c>
      <c r="N48" s="97"/>
      <c r="O48" s="48">
        <f>SUM(O17:O46)</f>
        <v>0</v>
      </c>
      <c r="P48" s="49">
        <f>SUM(P17:P46)</f>
        <v>0</v>
      </c>
      <c r="Q48" s="50">
        <f>SUM(Q17:Q46)</f>
        <v>0</v>
      </c>
      <c r="R48" s="97"/>
      <c r="S48" s="48">
        <f>SUM(S17:S47)</f>
        <v>0</v>
      </c>
      <c r="T48" s="49">
        <f>SUM(T17:T47)</f>
        <v>0</v>
      </c>
      <c r="U48" s="50">
        <f>SUM(U17:U47)</f>
        <v>0</v>
      </c>
      <c r="V48" s="97"/>
      <c r="W48" s="48">
        <f t="shared" ref="W48:Y48" si="0">SUM(W17:W46)</f>
        <v>0</v>
      </c>
      <c r="X48" s="49">
        <f t="shared" si="0"/>
        <v>0</v>
      </c>
      <c r="Y48" s="50">
        <f t="shared" si="0"/>
        <v>0</v>
      </c>
      <c r="Z48" s="97"/>
      <c r="AA48" s="48">
        <f>SUM(AA17:AA47)</f>
        <v>0</v>
      </c>
      <c r="AB48" s="49">
        <f>SUM(AB17:AB47)</f>
        <v>0</v>
      </c>
      <c r="AC48" s="50">
        <f>SUM(AC17:AC47)</f>
        <v>0</v>
      </c>
      <c r="AD48" s="97"/>
      <c r="AE48" s="48">
        <f>SUM(AE17:AE47)</f>
        <v>0</v>
      </c>
      <c r="AF48" s="49">
        <f>SUM(AF17:AF47)</f>
        <v>0</v>
      </c>
      <c r="AG48" s="50">
        <f>SUM(AG17:AG47)</f>
        <v>0</v>
      </c>
      <c r="AH48" s="97"/>
      <c r="AI48" s="48">
        <f>SUM(AI17:AI46)</f>
        <v>0</v>
      </c>
      <c r="AJ48" s="49">
        <f>SUM(AJ17:AJ46)</f>
        <v>0</v>
      </c>
      <c r="AK48" s="50">
        <f>SUM(AK17:AK46)</f>
        <v>0</v>
      </c>
      <c r="AL48" s="97"/>
      <c r="AM48" s="48">
        <f>SUM(AM17:AM47)</f>
        <v>0</v>
      </c>
      <c r="AN48" s="49">
        <f>SUM(AN17:AN47)</f>
        <v>0</v>
      </c>
      <c r="AO48" s="50">
        <f>SUM(AO17:AO47)</f>
        <v>0</v>
      </c>
      <c r="AP48" s="97"/>
      <c r="AQ48" s="48">
        <f>SUM(AQ17:AQ46)</f>
        <v>0</v>
      </c>
      <c r="AR48" s="49">
        <f>SUM(AR17:AR46)</f>
        <v>0</v>
      </c>
      <c r="AS48" s="50">
        <f t="shared" ref="AS48" si="1">SUM(AS17:AS46)</f>
        <v>0</v>
      </c>
      <c r="AT48" s="97"/>
      <c r="AU48" s="48">
        <f>SUM(AU17:AU47)</f>
        <v>0</v>
      </c>
      <c r="AV48" s="49">
        <f>SUM(AV17:AV47)</f>
        <v>0</v>
      </c>
      <c r="AW48" s="50">
        <f>SUM(AW17:AW47)</f>
        <v>0</v>
      </c>
      <c r="AX48" s="97"/>
    </row>
    <row r="49" spans="1:51" x14ac:dyDescent="0.2">
      <c r="A49" s="6"/>
      <c r="B49" s="9" t="s">
        <v>23</v>
      </c>
      <c r="C49" s="98">
        <v>34</v>
      </c>
      <c r="D49" s="53">
        <v>34</v>
      </c>
      <c r="E49" s="53">
        <v>34</v>
      </c>
      <c r="F49" s="99">
        <v>34</v>
      </c>
      <c r="G49" s="98">
        <f>IF($AN$5&gt;365,29,28)</f>
        <v>29</v>
      </c>
      <c r="H49" s="53">
        <f>IF($AN$5&gt;365,29,28)</f>
        <v>29</v>
      </c>
      <c r="I49" s="53">
        <f>IF($AN$5&gt;365,29,28)</f>
        <v>29</v>
      </c>
      <c r="J49" s="100">
        <f>IF($AN$5&gt;365,29,28)</f>
        <v>29</v>
      </c>
      <c r="K49" s="98">
        <v>31</v>
      </c>
      <c r="L49" s="53">
        <v>31</v>
      </c>
      <c r="M49" s="53">
        <v>31</v>
      </c>
      <c r="N49" s="100">
        <v>31</v>
      </c>
      <c r="O49" s="98">
        <v>30</v>
      </c>
      <c r="P49" s="53">
        <v>30</v>
      </c>
      <c r="Q49" s="53">
        <v>30</v>
      </c>
      <c r="R49" s="100">
        <v>30</v>
      </c>
      <c r="S49" s="98">
        <v>31</v>
      </c>
      <c r="T49" s="53">
        <v>31</v>
      </c>
      <c r="U49" s="53">
        <v>31</v>
      </c>
      <c r="V49" s="100">
        <v>31</v>
      </c>
      <c r="W49" s="98">
        <v>30</v>
      </c>
      <c r="X49" s="53">
        <v>30</v>
      </c>
      <c r="Y49" s="53">
        <v>30</v>
      </c>
      <c r="Z49" s="100">
        <v>30</v>
      </c>
      <c r="AA49" s="98">
        <v>31</v>
      </c>
      <c r="AB49" s="53">
        <v>31</v>
      </c>
      <c r="AC49" s="53">
        <v>31</v>
      </c>
      <c r="AD49" s="99">
        <v>31</v>
      </c>
      <c r="AE49" s="98">
        <v>31</v>
      </c>
      <c r="AF49" s="53">
        <v>31</v>
      </c>
      <c r="AG49" s="53">
        <v>31</v>
      </c>
      <c r="AH49" s="100">
        <v>31</v>
      </c>
      <c r="AI49" s="98">
        <v>30</v>
      </c>
      <c r="AJ49" s="53">
        <v>30</v>
      </c>
      <c r="AK49" s="53">
        <v>30</v>
      </c>
      <c r="AL49" s="100">
        <v>30</v>
      </c>
      <c r="AM49" s="98">
        <v>31</v>
      </c>
      <c r="AN49" s="53">
        <v>31</v>
      </c>
      <c r="AO49" s="53">
        <v>31</v>
      </c>
      <c r="AP49" s="99">
        <v>31</v>
      </c>
      <c r="AQ49" s="98">
        <v>30</v>
      </c>
      <c r="AR49" s="53">
        <v>30</v>
      </c>
      <c r="AS49" s="53">
        <v>30</v>
      </c>
      <c r="AT49" s="99">
        <v>30</v>
      </c>
      <c r="AU49" s="98">
        <v>31</v>
      </c>
      <c r="AV49" s="53">
        <v>31</v>
      </c>
      <c r="AW49" s="53">
        <v>31</v>
      </c>
      <c r="AX49" s="99">
        <v>31</v>
      </c>
    </row>
    <row r="50" spans="1:51" ht="12" thickBot="1" x14ac:dyDescent="0.25">
      <c r="A50" s="6"/>
      <c r="B50" s="10" t="s">
        <v>24</v>
      </c>
      <c r="C50" s="95">
        <f>COUNT(C14:C47)</f>
        <v>0</v>
      </c>
      <c r="D50" s="96">
        <f>COUNT(D14:D47)</f>
        <v>0</v>
      </c>
      <c r="E50" s="96">
        <f>COUNT(E14:E47)</f>
        <v>0</v>
      </c>
      <c r="F50" s="11">
        <f>COUNT(F14:F47)</f>
        <v>0</v>
      </c>
      <c r="G50" s="95">
        <f>IF($AN$5&gt;365,COUNT(G17:G45),COUNT(G17:G44))</f>
        <v>0</v>
      </c>
      <c r="H50" s="96">
        <f>IF($AN$5&gt;365,COUNT(H17:H45),COUNT(H17:H44))</f>
        <v>0</v>
      </c>
      <c r="I50" s="96">
        <f>IF($AN$5&gt;365,COUNT(I17:I45),COUNT(I17:I44))</f>
        <v>0</v>
      </c>
      <c r="J50" s="7">
        <f>IF($AN$5&gt;365,COUNT(J17:J45),COUNT(J17:J44))</f>
        <v>0</v>
      </c>
      <c r="K50" s="95">
        <f>COUNT(K17:K47)</f>
        <v>0</v>
      </c>
      <c r="L50" s="96">
        <f>COUNT(L17:L47)</f>
        <v>0</v>
      </c>
      <c r="M50" s="96">
        <f>COUNT(M17:M47)</f>
        <v>0</v>
      </c>
      <c r="N50" s="11">
        <f>COUNT(N17:N47)</f>
        <v>0</v>
      </c>
      <c r="O50" s="95">
        <f>COUNT(O17:O46)</f>
        <v>0</v>
      </c>
      <c r="P50" s="96">
        <f>COUNT(P17:P46)</f>
        <v>0</v>
      </c>
      <c r="Q50" s="96">
        <f>COUNT(Q17:Q46)</f>
        <v>0</v>
      </c>
      <c r="R50" s="7">
        <f>COUNT(R17:R46)</f>
        <v>0</v>
      </c>
      <c r="S50" s="95">
        <f>COUNT(S17:S47)</f>
        <v>0</v>
      </c>
      <c r="T50" s="96">
        <f>COUNT(T17:T47)</f>
        <v>0</v>
      </c>
      <c r="U50" s="96">
        <f>COUNT(U17:U47)</f>
        <v>0</v>
      </c>
      <c r="V50" s="11">
        <f>COUNT(V17:V47)</f>
        <v>0</v>
      </c>
      <c r="W50" s="95">
        <f>COUNT(W17:W46)</f>
        <v>0</v>
      </c>
      <c r="X50" s="96">
        <f>COUNT(X17:X46)</f>
        <v>0</v>
      </c>
      <c r="Y50" s="96">
        <f>COUNT(Y17:Y46)</f>
        <v>0</v>
      </c>
      <c r="Z50" s="7">
        <f>COUNT(Z17:Z46)</f>
        <v>0</v>
      </c>
      <c r="AA50" s="95">
        <f t="shared" ref="AA50:AH50" si="2">COUNT(AA17:AA47)</f>
        <v>0</v>
      </c>
      <c r="AB50" s="96">
        <f t="shared" si="2"/>
        <v>0</v>
      </c>
      <c r="AC50" s="96">
        <f t="shared" si="2"/>
        <v>0</v>
      </c>
      <c r="AD50" s="7">
        <f t="shared" si="2"/>
        <v>0</v>
      </c>
      <c r="AE50" s="95">
        <f t="shared" si="2"/>
        <v>0</v>
      </c>
      <c r="AF50" s="96">
        <f t="shared" si="2"/>
        <v>0</v>
      </c>
      <c r="AG50" s="96">
        <f t="shared" si="2"/>
        <v>0</v>
      </c>
      <c r="AH50" s="7">
        <f t="shared" si="2"/>
        <v>0</v>
      </c>
      <c r="AI50" s="95">
        <f>COUNT(AI17:AI46)</f>
        <v>0</v>
      </c>
      <c r="AJ50" s="96">
        <f>COUNT(AJ17:AJ46)</f>
        <v>0</v>
      </c>
      <c r="AK50" s="96">
        <f>COUNT(AK17:AK46)</f>
        <v>0</v>
      </c>
      <c r="AL50" s="11">
        <f>COUNT(AL17:AL46)</f>
        <v>0</v>
      </c>
      <c r="AM50" s="95">
        <f>COUNT(AM17:AM47)</f>
        <v>0</v>
      </c>
      <c r="AN50" s="96">
        <f>COUNT(AN17:AN47)</f>
        <v>0</v>
      </c>
      <c r="AO50" s="96">
        <f>COUNT(AO17:AO47)</f>
        <v>0</v>
      </c>
      <c r="AP50" s="7">
        <f>COUNT(AP17:AP47)</f>
        <v>0</v>
      </c>
      <c r="AQ50" s="95">
        <f>COUNT(AQ17:AQ46)</f>
        <v>0</v>
      </c>
      <c r="AR50" s="96">
        <f>COUNT(AR17:AR46)</f>
        <v>0</v>
      </c>
      <c r="AS50" s="96">
        <f>COUNT(AS17:AS46)</f>
        <v>0</v>
      </c>
      <c r="AT50" s="11">
        <f>COUNT(AT17:AT46)</f>
        <v>0</v>
      </c>
      <c r="AU50" s="95">
        <f>COUNT(AU17:AU47)</f>
        <v>0</v>
      </c>
      <c r="AV50" s="96">
        <f>COUNT(AV17:AV47)</f>
        <v>0</v>
      </c>
      <c r="AW50" s="96">
        <f>COUNT(AW17:AW47)</f>
        <v>0</v>
      </c>
      <c r="AX50" s="7">
        <f>COUNT(AX17:AX47)</f>
        <v>0</v>
      </c>
      <c r="AY50" s="23"/>
    </row>
    <row r="51" spans="1:51" ht="3.75" customHeight="1" x14ac:dyDescent="0.2"/>
    <row r="52" spans="1:51" x14ac:dyDescent="0.2">
      <c r="B52" s="47" t="s">
        <v>34</v>
      </c>
      <c r="AB52" s="141" t="s">
        <v>53</v>
      </c>
      <c r="AC52" s="5" t="s">
        <v>35</v>
      </c>
      <c r="AD52" s="310" t="s">
        <v>54</v>
      </c>
      <c r="AE52" s="310"/>
      <c r="AF52" s="310"/>
      <c r="AG52" s="310"/>
      <c r="AH52" s="310"/>
      <c r="AI52" s="310"/>
      <c r="AJ52" s="310"/>
      <c r="AK52" s="310"/>
      <c r="AL52" s="310"/>
      <c r="AM52" s="310"/>
      <c r="AN52" s="310"/>
      <c r="AO52" s="310"/>
      <c r="AP52" s="310"/>
      <c r="AQ52" s="310"/>
      <c r="AR52" s="310"/>
      <c r="AS52" s="310"/>
      <c r="AT52" s="310"/>
      <c r="AU52" s="310"/>
      <c r="AV52" s="310"/>
      <c r="AW52" s="310"/>
      <c r="AX52" s="310"/>
    </row>
    <row r="53" spans="1:51" x14ac:dyDescent="0.2">
      <c r="B53" s="2" t="s">
        <v>32</v>
      </c>
      <c r="C53" s="3" t="s">
        <v>35</v>
      </c>
      <c r="D53" s="4" t="s">
        <v>36</v>
      </c>
      <c r="AD53" s="311" t="s">
        <v>67</v>
      </c>
      <c r="AE53" s="311"/>
      <c r="AF53" s="311"/>
      <c r="AG53" s="311"/>
      <c r="AH53" s="311"/>
      <c r="AI53" s="311"/>
      <c r="AJ53" s="311"/>
      <c r="AK53" s="311"/>
      <c r="AL53" s="311"/>
      <c r="AM53" s="311"/>
      <c r="AN53" s="311"/>
      <c r="AO53" s="311"/>
      <c r="AP53" s="311"/>
      <c r="AQ53" s="311"/>
      <c r="AR53" s="311"/>
      <c r="AS53" s="311"/>
      <c r="AT53" s="311"/>
      <c r="AU53" s="311"/>
      <c r="AV53" s="311"/>
      <c r="AW53" s="311"/>
      <c r="AX53" s="311"/>
    </row>
    <row r="54" spans="1:51" x14ac:dyDescent="0.2">
      <c r="B54" s="2" t="s">
        <v>33</v>
      </c>
      <c r="C54" s="3" t="s">
        <v>35</v>
      </c>
      <c r="D54" s="4" t="s">
        <v>37</v>
      </c>
    </row>
    <row r="55" spans="1:51" x14ac:dyDescent="0.2">
      <c r="B55" s="2" t="s">
        <v>14</v>
      </c>
      <c r="C55" s="3" t="s">
        <v>35</v>
      </c>
      <c r="D55" s="4" t="s">
        <v>38</v>
      </c>
    </row>
    <row r="56" spans="1:51" x14ac:dyDescent="0.2">
      <c r="B56" s="2" t="s">
        <v>27</v>
      </c>
      <c r="C56" s="3" t="s">
        <v>35</v>
      </c>
      <c r="D56" s="4" t="s">
        <v>85</v>
      </c>
    </row>
    <row r="57" spans="1:51" x14ac:dyDescent="0.2">
      <c r="B57" s="2" t="s">
        <v>55</v>
      </c>
      <c r="C57" s="3" t="s">
        <v>35</v>
      </c>
      <c r="D57" s="4" t="s">
        <v>69</v>
      </c>
    </row>
    <row r="58" spans="1:51" x14ac:dyDescent="0.2">
      <c r="B58" s="2" t="s">
        <v>83</v>
      </c>
      <c r="C58" s="3" t="s">
        <v>35</v>
      </c>
      <c r="D58" s="4" t="s">
        <v>84</v>
      </c>
    </row>
    <row r="59" spans="1:51" x14ac:dyDescent="0.2">
      <c r="B59" s="47"/>
    </row>
  </sheetData>
  <sheetProtection password="B39A" sheet="1" objects="1" scenarios="1"/>
  <mergeCells count="33">
    <mergeCell ref="AD52:AX52"/>
    <mergeCell ref="AD53:AX53"/>
    <mergeCell ref="AQ9:AT9"/>
    <mergeCell ref="C11:F11"/>
    <mergeCell ref="G2:AX4"/>
    <mergeCell ref="S5:Z5"/>
    <mergeCell ref="S6:Z6"/>
    <mergeCell ref="AQ8:AT8"/>
    <mergeCell ref="AW8:AX8"/>
    <mergeCell ref="AW9:AX9"/>
    <mergeCell ref="AA5:AJ5"/>
    <mergeCell ref="G5:R5"/>
    <mergeCell ref="G6:R6"/>
    <mergeCell ref="G9:P9"/>
    <mergeCell ref="W11:Z11"/>
    <mergeCell ref="AA11:AD11"/>
    <mergeCell ref="AE11:AH11"/>
    <mergeCell ref="AI11:AL11"/>
    <mergeCell ref="AA9:AL9"/>
    <mergeCell ref="G11:J11"/>
    <mergeCell ref="K11:N11"/>
    <mergeCell ref="O11:R11"/>
    <mergeCell ref="S11:V11"/>
    <mergeCell ref="G7:P7"/>
    <mergeCell ref="G8:P8"/>
    <mergeCell ref="AA6:AJ6"/>
    <mergeCell ref="AA7:AJ7"/>
    <mergeCell ref="AA8:AJ8"/>
    <mergeCell ref="AQ5:AX5"/>
    <mergeCell ref="AQ6:AX7"/>
    <mergeCell ref="AM11:AP11"/>
    <mergeCell ref="AQ11:AT11"/>
    <mergeCell ref="AU11:AX11"/>
  </mergeCells>
  <conditionalFormatting sqref="G45:J45">
    <cfRule type="expression" dxfId="105" priority="127">
      <formula>$AN$5&lt;&gt;366</formula>
    </cfRule>
  </conditionalFormatting>
  <conditionalFormatting sqref="S6:Z6">
    <cfRule type="expression" dxfId="104" priority="118">
      <formula>$S$6=""</formula>
    </cfRule>
  </conditionalFormatting>
  <conditionalFormatting sqref="S5:Z5">
    <cfRule type="expression" dxfId="103" priority="117">
      <formula>$S$5=""</formula>
    </cfRule>
  </conditionalFormatting>
  <conditionalFormatting sqref="C50">
    <cfRule type="expression" dxfId="102" priority="106">
      <formula>$C$50=$C$49</formula>
    </cfRule>
    <cfRule type="expression" dxfId="101" priority="107">
      <formula>$C$50&lt;&gt;$C$49</formula>
    </cfRule>
  </conditionalFormatting>
  <conditionalFormatting sqref="D50">
    <cfRule type="expression" dxfId="100" priority="104">
      <formula>$D$50=$D$49</formula>
    </cfRule>
    <cfRule type="expression" dxfId="99" priority="105">
      <formula>$D$50&lt;&gt;$D$49</formula>
    </cfRule>
  </conditionalFormatting>
  <conditionalFormatting sqref="E50">
    <cfRule type="expression" dxfId="98" priority="102">
      <formula>$E$50=$E$49</formula>
    </cfRule>
    <cfRule type="expression" dxfId="97" priority="103">
      <formula>$E$50&lt;&gt;$E$49</formula>
    </cfRule>
  </conditionalFormatting>
  <conditionalFormatting sqref="F50">
    <cfRule type="expression" dxfId="96" priority="100">
      <formula>$F$50=$F$49</formula>
    </cfRule>
    <cfRule type="expression" dxfId="95" priority="101">
      <formula>$F$50&lt;&gt;$F$49</formula>
    </cfRule>
  </conditionalFormatting>
  <conditionalFormatting sqref="G50">
    <cfRule type="expression" dxfId="94" priority="98">
      <formula>$G$50=$G$49</formula>
    </cfRule>
    <cfRule type="expression" dxfId="93" priority="99">
      <formula>$G$50&lt;&gt;$G$49</formula>
    </cfRule>
  </conditionalFormatting>
  <conditionalFormatting sqref="H50">
    <cfRule type="expression" dxfId="92" priority="95">
      <formula>$H$50=$H$49</formula>
    </cfRule>
    <cfRule type="expression" dxfId="91" priority="96">
      <formula>$H$50&lt;&gt;$H$49</formula>
    </cfRule>
  </conditionalFormatting>
  <conditionalFormatting sqref="I50">
    <cfRule type="expression" dxfId="90" priority="93">
      <formula>$I$50=$I$49</formula>
    </cfRule>
    <cfRule type="expression" dxfId="89" priority="94">
      <formula>$I$50&lt;&gt;$I$49</formula>
    </cfRule>
  </conditionalFormatting>
  <conditionalFormatting sqref="J50">
    <cfRule type="expression" dxfId="88" priority="91">
      <formula>$J$50=$J$49</formula>
    </cfRule>
    <cfRule type="expression" dxfId="87" priority="92">
      <formula>$J$50&lt;&gt;$J$49</formula>
    </cfRule>
  </conditionalFormatting>
  <conditionalFormatting sqref="K50">
    <cfRule type="expression" dxfId="86" priority="89">
      <formula>$K$50=$K$49</formula>
    </cfRule>
    <cfRule type="expression" dxfId="85" priority="90">
      <formula>$K$50&lt;&gt;$K$49</formula>
    </cfRule>
  </conditionalFormatting>
  <conditionalFormatting sqref="L50">
    <cfRule type="expression" dxfId="84" priority="87">
      <formula>$L$50=$L$49</formula>
    </cfRule>
    <cfRule type="expression" dxfId="83" priority="88">
      <formula>$L$50&lt;&gt;$L$49</formula>
    </cfRule>
  </conditionalFormatting>
  <conditionalFormatting sqref="M50">
    <cfRule type="expression" dxfId="82" priority="85">
      <formula>$M$50=$M$49</formula>
    </cfRule>
    <cfRule type="expression" dxfId="81" priority="86">
      <formula>$M$50&lt;&gt;$M$49</formula>
    </cfRule>
  </conditionalFormatting>
  <conditionalFormatting sqref="N50">
    <cfRule type="expression" dxfId="80" priority="83">
      <formula>$N$50=$N$49</formula>
    </cfRule>
    <cfRule type="expression" dxfId="79" priority="84">
      <formula>$N$50&lt;&gt;$N$49</formula>
    </cfRule>
  </conditionalFormatting>
  <conditionalFormatting sqref="O50">
    <cfRule type="expression" dxfId="78" priority="8">
      <formula>$O$50=$O$49</formula>
    </cfRule>
    <cfRule type="expression" dxfId="77" priority="82">
      <formula>$O$50&lt;&gt;$O$49</formula>
    </cfRule>
  </conditionalFormatting>
  <conditionalFormatting sqref="P50">
    <cfRule type="expression" dxfId="76" priority="80">
      <formula>$P$50=$P$49</formula>
    </cfRule>
    <cfRule type="expression" dxfId="75" priority="81">
      <formula>$P$50&lt;&gt;$P$49</formula>
    </cfRule>
  </conditionalFormatting>
  <conditionalFormatting sqref="Q50">
    <cfRule type="expression" dxfId="74" priority="78">
      <formula>$Q$50&lt;&gt;$Q$49</formula>
    </cfRule>
    <cfRule type="expression" dxfId="73" priority="79">
      <formula>$Q$50=$Q$49</formula>
    </cfRule>
  </conditionalFormatting>
  <conditionalFormatting sqref="R50">
    <cfRule type="expression" dxfId="72" priority="76">
      <formula>$R$50=$R$49</formula>
    </cfRule>
    <cfRule type="expression" dxfId="71" priority="77">
      <formula>$R$50&lt;&gt;$R$49</formula>
    </cfRule>
  </conditionalFormatting>
  <conditionalFormatting sqref="S50">
    <cfRule type="expression" dxfId="70" priority="74">
      <formula>$S$50=$S$49</formula>
    </cfRule>
    <cfRule type="expression" dxfId="69" priority="75">
      <formula>$S$50&lt;&gt;$S$49</formula>
    </cfRule>
  </conditionalFormatting>
  <conditionalFormatting sqref="T50">
    <cfRule type="expression" dxfId="68" priority="72">
      <formula>$T$50=$T$49</formula>
    </cfRule>
    <cfRule type="expression" dxfId="67" priority="73">
      <formula>$T$50&lt;&gt;$T$49</formula>
    </cfRule>
  </conditionalFormatting>
  <conditionalFormatting sqref="U50">
    <cfRule type="expression" dxfId="66" priority="70">
      <formula>$U$50=$U$49</formula>
    </cfRule>
    <cfRule type="expression" dxfId="65" priority="71">
      <formula>$U$50&lt;&gt;$U$49</formula>
    </cfRule>
  </conditionalFormatting>
  <conditionalFormatting sqref="V50">
    <cfRule type="expression" dxfId="64" priority="68">
      <formula>$V$50=$V$49</formula>
    </cfRule>
    <cfRule type="expression" dxfId="63" priority="69">
      <formula>$V$50&lt;&gt;$V$49</formula>
    </cfRule>
  </conditionalFormatting>
  <conditionalFormatting sqref="W50">
    <cfRule type="expression" dxfId="62" priority="66">
      <formula>$W$50=$W$49</formula>
    </cfRule>
    <cfRule type="expression" dxfId="61" priority="67">
      <formula>$W$50&lt;&gt;$W$49</formula>
    </cfRule>
  </conditionalFormatting>
  <conditionalFormatting sqref="X50">
    <cfRule type="expression" dxfId="60" priority="64">
      <formula>$X$50=$X$49</formula>
    </cfRule>
    <cfRule type="expression" dxfId="59" priority="65">
      <formula>$X$50&lt;&gt;$X$49</formula>
    </cfRule>
  </conditionalFormatting>
  <conditionalFormatting sqref="Y50">
    <cfRule type="expression" dxfId="58" priority="62">
      <formula>$Y$50=$Y$49</formula>
    </cfRule>
    <cfRule type="expression" dxfId="57" priority="63">
      <formula>$Y$50&lt;&gt;$Y$49</formula>
    </cfRule>
  </conditionalFormatting>
  <conditionalFormatting sqref="Z50">
    <cfRule type="expression" dxfId="56" priority="60">
      <formula>$Z$50=$Z$49</formula>
    </cfRule>
    <cfRule type="expression" dxfId="55" priority="61">
      <formula>$Z$50&lt;&gt;$Z$49</formula>
    </cfRule>
  </conditionalFormatting>
  <conditionalFormatting sqref="AA50">
    <cfRule type="expression" dxfId="54" priority="58">
      <formula>$AA$50=$AA$49</formula>
    </cfRule>
    <cfRule type="expression" dxfId="53" priority="59">
      <formula>$AA$50&lt;&gt;$AA$49</formula>
    </cfRule>
  </conditionalFormatting>
  <conditionalFormatting sqref="AB50">
    <cfRule type="expression" dxfId="52" priority="56">
      <formula>$AB$50&lt;&gt;$AB$49</formula>
    </cfRule>
    <cfRule type="expression" dxfId="51" priority="57">
      <formula>$AB$50=$AB$49</formula>
    </cfRule>
  </conditionalFormatting>
  <conditionalFormatting sqref="AC50">
    <cfRule type="expression" dxfId="50" priority="54">
      <formula>$AC$50=$AC$49</formula>
    </cfRule>
    <cfRule type="expression" dxfId="49" priority="55">
      <formula>$AC$50&lt;&gt;$AC$49</formula>
    </cfRule>
  </conditionalFormatting>
  <conditionalFormatting sqref="AD50">
    <cfRule type="expression" dxfId="48" priority="52">
      <formula>$AD$50=$AD$49</formula>
    </cfRule>
    <cfRule type="expression" dxfId="47" priority="53">
      <formula>$AD$50&lt;&gt;$AD$49</formula>
    </cfRule>
  </conditionalFormatting>
  <conditionalFormatting sqref="AE50">
    <cfRule type="expression" dxfId="46" priority="50">
      <formula>$AE$50=$AE$49</formula>
    </cfRule>
    <cfRule type="expression" dxfId="45" priority="51">
      <formula>$AE$50&lt;&gt;$AE$49</formula>
    </cfRule>
  </conditionalFormatting>
  <conditionalFormatting sqref="AF50">
    <cfRule type="expression" dxfId="44" priority="48">
      <formula>$AF$50=$AF$49</formula>
    </cfRule>
    <cfRule type="expression" dxfId="43" priority="49">
      <formula>$AF$50&lt;&gt;$AF$49</formula>
    </cfRule>
  </conditionalFormatting>
  <conditionalFormatting sqref="AG50">
    <cfRule type="expression" dxfId="42" priority="46">
      <formula>$AG$50=$AG$49</formula>
    </cfRule>
    <cfRule type="expression" dxfId="41" priority="47">
      <formula>$AG$50&lt;&gt;$AG$49</formula>
    </cfRule>
  </conditionalFormatting>
  <conditionalFormatting sqref="AH50">
    <cfRule type="expression" dxfId="40" priority="44">
      <formula>$AH$50=$AH$49</formula>
    </cfRule>
    <cfRule type="expression" dxfId="39" priority="45">
      <formula>$AH$50&lt;&gt;$AH$49</formula>
    </cfRule>
  </conditionalFormatting>
  <conditionalFormatting sqref="AI50">
    <cfRule type="expression" dxfId="38" priority="42">
      <formula>$AI$50=$AI$49</formula>
    </cfRule>
    <cfRule type="expression" dxfId="37" priority="43">
      <formula>$AI$50&lt;&gt;$AI$49</formula>
    </cfRule>
  </conditionalFormatting>
  <conditionalFormatting sqref="AJ50">
    <cfRule type="expression" dxfId="36" priority="40">
      <formula>$AJ$50=$AJ$49</formula>
    </cfRule>
    <cfRule type="expression" dxfId="35" priority="41">
      <formula>$AJ$50&lt;&gt;$AJ$49</formula>
    </cfRule>
  </conditionalFormatting>
  <conditionalFormatting sqref="AK50">
    <cfRule type="expression" dxfId="34" priority="7">
      <formula>$AK$50=$AK$49</formula>
    </cfRule>
    <cfRule type="expression" dxfId="33" priority="39">
      <formula>$AK$50&lt;&gt;$AK$49</formula>
    </cfRule>
  </conditionalFormatting>
  <conditionalFormatting sqref="AL50">
    <cfRule type="expression" dxfId="32" priority="37">
      <formula>$AL$50=$AL$49</formula>
    </cfRule>
    <cfRule type="expression" dxfId="31" priority="38">
      <formula>$AL$50&lt;&gt;$AL$49</formula>
    </cfRule>
  </conditionalFormatting>
  <conditionalFormatting sqref="AM50">
    <cfRule type="expression" dxfId="30" priority="35">
      <formula>$AM$50=$AM$49</formula>
    </cfRule>
    <cfRule type="expression" dxfId="29" priority="36">
      <formula>$AM$50&lt;&gt;$AM$49</formula>
    </cfRule>
  </conditionalFormatting>
  <conditionalFormatting sqref="AN50">
    <cfRule type="expression" dxfId="28" priority="33">
      <formula>$AN$50=$AN$49</formula>
    </cfRule>
    <cfRule type="expression" dxfId="27" priority="34">
      <formula>$AN$50&lt;&gt;$AN$49</formula>
    </cfRule>
  </conditionalFormatting>
  <conditionalFormatting sqref="AO50">
    <cfRule type="expression" dxfId="26" priority="31">
      <formula>$AO$50=$AO$49</formula>
    </cfRule>
    <cfRule type="expression" dxfId="25" priority="32">
      <formula>$AO$50&lt;&gt;$AO$49</formula>
    </cfRule>
  </conditionalFormatting>
  <conditionalFormatting sqref="AP50">
    <cfRule type="expression" dxfId="24" priority="29">
      <formula>$AP$50=$AP$49</formula>
    </cfRule>
    <cfRule type="expression" dxfId="23" priority="30">
      <formula>$AP$50&lt;&gt;$AP$49</formula>
    </cfRule>
  </conditionalFormatting>
  <conditionalFormatting sqref="AQ50">
    <cfRule type="expression" dxfId="22" priority="27">
      <formula>$AQ$50=$AQ$49</formula>
    </cfRule>
    <cfRule type="expression" dxfId="21" priority="28">
      <formula>$AQ$50&lt;&gt;$AQ$49</formula>
    </cfRule>
  </conditionalFormatting>
  <conditionalFormatting sqref="AR50">
    <cfRule type="expression" dxfId="20" priority="25">
      <formula>$AR$50=$AR$49</formula>
    </cfRule>
    <cfRule type="expression" dxfId="19" priority="26">
      <formula>$AR$50&lt;&gt;$AR$49</formula>
    </cfRule>
  </conditionalFormatting>
  <conditionalFormatting sqref="AS50">
    <cfRule type="expression" dxfId="18" priority="23">
      <formula>$AS$50=$AS$49</formula>
    </cfRule>
    <cfRule type="expression" dxfId="17" priority="24">
      <formula>$AS$50&lt;&gt;$AS$49</formula>
    </cfRule>
  </conditionalFormatting>
  <conditionalFormatting sqref="AT50">
    <cfRule type="expression" dxfId="16" priority="21">
      <formula>$AT$50=$AT$49</formula>
    </cfRule>
    <cfRule type="expression" dxfId="15" priority="22">
      <formula>$AT$50&lt;&gt;$AT$49</formula>
    </cfRule>
  </conditionalFormatting>
  <conditionalFormatting sqref="AU50">
    <cfRule type="expression" dxfId="14" priority="19">
      <formula>$AU$50=$AU$49</formula>
    </cfRule>
    <cfRule type="expression" dxfId="13" priority="20">
      <formula>$AU$50&lt;&gt;$AU$49</formula>
    </cfRule>
  </conditionalFormatting>
  <conditionalFormatting sqref="AV50">
    <cfRule type="expression" dxfId="12" priority="17">
      <formula>$AV$50=$AV$49</formula>
    </cfRule>
    <cfRule type="expression" dxfId="11" priority="18">
      <formula>$AV$50&lt;&gt;$AV$49</formula>
    </cfRule>
  </conditionalFormatting>
  <conditionalFormatting sqref="AW50">
    <cfRule type="expression" dxfId="10" priority="15">
      <formula>$AW$50=$AW$49</formula>
    </cfRule>
    <cfRule type="expression" dxfId="9" priority="16">
      <formula>$AW$50&lt;&gt;$AW$49</formula>
    </cfRule>
  </conditionalFormatting>
  <conditionalFormatting sqref="AX50">
    <cfRule type="expression" dxfId="8" priority="13">
      <formula>$AX$50=$AX$49</formula>
    </cfRule>
    <cfRule type="expression" dxfId="7" priority="14">
      <formula>$AX$50&lt;&gt;$AX$49</formula>
    </cfRule>
  </conditionalFormatting>
  <conditionalFormatting sqref="T7">
    <cfRule type="cellIs" dxfId="6" priority="12" operator="equal">
      <formula>""</formula>
    </cfRule>
  </conditionalFormatting>
  <conditionalFormatting sqref="T8">
    <cfRule type="cellIs" dxfId="5" priority="11" operator="equal">
      <formula>""</formula>
    </cfRule>
  </conditionalFormatting>
  <conditionalFormatting sqref="T9">
    <cfRule type="cellIs" dxfId="4" priority="10" operator="equal">
      <formula>""</formula>
    </cfRule>
  </conditionalFormatting>
  <conditionalFormatting sqref="AQ6:AX7">
    <cfRule type="expression" dxfId="3" priority="9">
      <formula>$AQ$6="Berechnung nicht möglich"</formula>
    </cfRule>
  </conditionalFormatting>
  <conditionalFormatting sqref="AM9:AP9">
    <cfRule type="expression" dxfId="2" priority="3">
      <formula>$AN$9&lt;$AN$5</formula>
    </cfRule>
  </conditionalFormatting>
  <conditionalFormatting sqref="AM7:AP7">
    <cfRule type="expression" dxfId="1" priority="2">
      <formula>$AN$7&lt;$AN$5</formula>
    </cfRule>
  </conditionalFormatting>
  <conditionalFormatting sqref="AM6:AP6">
    <cfRule type="expression" dxfId="0" priority="1">
      <formula>$AN$6&lt;$AN$5</formula>
    </cfRule>
  </conditionalFormatting>
  <pageMargins left="0.23622047244094491" right="0.23622047244094491" top="0.74803149606299213" bottom="0.74803149606299213" header="0.31496062992125984" footer="0.31496062992125984"/>
  <pageSetup paperSize="8"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0"/>
  <sheetViews>
    <sheetView workbookViewId="0">
      <selection activeCell="G8" sqref="G8"/>
    </sheetView>
  </sheetViews>
  <sheetFormatPr baseColWidth="10" defaultRowHeight="15" x14ac:dyDescent="0.25"/>
  <cols>
    <col min="1" max="1" width="1.42578125" customWidth="1"/>
    <col min="2" max="2" width="13.7109375" customWidth="1"/>
    <col min="5" max="5" width="12.85546875" customWidth="1"/>
    <col min="7" max="7" width="15.28515625" customWidth="1"/>
    <col min="8" max="8" width="0.85546875" customWidth="1"/>
  </cols>
  <sheetData>
    <row r="1" spans="2:11" ht="6.75" customHeight="1" x14ac:dyDescent="0.25"/>
    <row r="2" spans="2:11" ht="11.85" customHeight="1" thickBot="1" x14ac:dyDescent="0.45">
      <c r="B2" s="346"/>
      <c r="C2" s="346"/>
      <c r="D2" s="346"/>
      <c r="E2" s="346"/>
      <c r="F2" s="346"/>
      <c r="G2" s="346"/>
      <c r="H2" s="237"/>
      <c r="I2" s="237"/>
      <c r="J2" s="237"/>
      <c r="K2" s="237"/>
    </row>
    <row r="3" spans="2:11" ht="15.75" thickBot="1" x14ac:dyDescent="0.3">
      <c r="B3" s="343" t="s">
        <v>18</v>
      </c>
      <c r="C3" s="344"/>
      <c r="D3" s="344"/>
      <c r="E3" s="344"/>
      <c r="F3" s="345"/>
      <c r="G3" s="206" t="str">
        <f>IF(Eingabe!$T$7&lt;&gt;"",Eingabe!$T$7,"")</f>
        <v/>
      </c>
    </row>
    <row r="4" spans="2:11" ht="15.75" thickBot="1" x14ac:dyDescent="0.3">
      <c r="B4" s="343" t="s">
        <v>78</v>
      </c>
      <c r="C4" s="344"/>
      <c r="D4" s="344"/>
      <c r="E4" s="344"/>
      <c r="F4" s="345"/>
      <c r="G4" s="231" t="str">
        <f>IF(Eingabe!$T$9&lt;&gt;"",Eingabe!$T$9,"")</f>
        <v/>
      </c>
    </row>
    <row r="5" spans="2:11" x14ac:dyDescent="0.25">
      <c r="B5" s="232"/>
      <c r="C5" s="259"/>
      <c r="D5" s="264"/>
      <c r="E5" s="264"/>
      <c r="F5" s="207"/>
    </row>
    <row r="6" spans="2:11" x14ac:dyDescent="0.25">
      <c r="B6" s="233" t="s">
        <v>74</v>
      </c>
      <c r="C6" s="260" t="s">
        <v>71</v>
      </c>
      <c r="D6" s="265" t="s">
        <v>72</v>
      </c>
      <c r="E6" s="265" t="s">
        <v>73</v>
      </c>
      <c r="F6" s="257" t="s">
        <v>27</v>
      </c>
    </row>
    <row r="7" spans="2:11" ht="15.75" thickBot="1" x14ac:dyDescent="0.3">
      <c r="B7" s="234" t="s">
        <v>79</v>
      </c>
      <c r="C7" s="261" t="s">
        <v>80</v>
      </c>
      <c r="D7" s="191" t="s">
        <v>81</v>
      </c>
      <c r="E7" s="191" t="s">
        <v>82</v>
      </c>
      <c r="F7" s="230" t="s">
        <v>89</v>
      </c>
      <c r="G7" s="152"/>
    </row>
    <row r="8" spans="2:11" x14ac:dyDescent="0.25">
      <c r="B8" s="235" t="str">
        <f>HT_Berechnung!G17</f>
        <v/>
      </c>
      <c r="C8" s="262">
        <f>HT_Berechnung!J17</f>
        <v>0</v>
      </c>
      <c r="D8" s="266">
        <f>HT_Berechnung!I17</f>
        <v>0</v>
      </c>
      <c r="E8" s="268">
        <f>HT_Berechnung!K17</f>
        <v>0</v>
      </c>
      <c r="F8" s="258">
        <f>HT_Berechnung!L17</f>
        <v>0</v>
      </c>
    </row>
    <row r="9" spans="2:11" x14ac:dyDescent="0.25">
      <c r="B9" s="235" t="str">
        <f>HT_Berechnung!G18</f>
        <v/>
      </c>
      <c r="C9" s="262">
        <f>HT_Berechnung!J18</f>
        <v>0</v>
      </c>
      <c r="D9" s="266">
        <f>HT_Berechnung!I18</f>
        <v>0</v>
      </c>
      <c r="E9" s="268">
        <f>HT_Berechnung!K18</f>
        <v>0</v>
      </c>
      <c r="F9" s="172">
        <f>HT_Berechnung!L18</f>
        <v>0</v>
      </c>
    </row>
    <row r="10" spans="2:11" x14ac:dyDescent="0.25">
      <c r="B10" s="235" t="str">
        <f>HT_Berechnung!G19</f>
        <v/>
      </c>
      <c r="C10" s="262">
        <f>HT_Berechnung!J19</f>
        <v>0</v>
      </c>
      <c r="D10" s="266">
        <f>HT_Berechnung!I19</f>
        <v>0</v>
      </c>
      <c r="E10" s="268">
        <f>HT_Berechnung!K19</f>
        <v>0</v>
      </c>
      <c r="F10" s="172">
        <f>HT_Berechnung!L19</f>
        <v>0</v>
      </c>
    </row>
    <row r="11" spans="2:11" x14ac:dyDescent="0.25">
      <c r="B11" s="235" t="str">
        <f>HT_Berechnung!G20</f>
        <v/>
      </c>
      <c r="C11" s="262">
        <f>HT_Berechnung!J20</f>
        <v>0</v>
      </c>
      <c r="D11" s="266">
        <f>HT_Berechnung!I20</f>
        <v>0</v>
      </c>
      <c r="E11" s="268">
        <f>HT_Berechnung!K20</f>
        <v>0</v>
      </c>
      <c r="F11" s="172">
        <f>HT_Berechnung!L20</f>
        <v>0</v>
      </c>
    </row>
    <row r="12" spans="2:11" x14ac:dyDescent="0.25">
      <c r="B12" s="235" t="str">
        <f>HT_Berechnung!G21</f>
        <v/>
      </c>
      <c r="C12" s="262">
        <f>HT_Berechnung!J21</f>
        <v>0</v>
      </c>
      <c r="D12" s="266">
        <f>HT_Berechnung!I21</f>
        <v>0</v>
      </c>
      <c r="E12" s="268">
        <f>HT_Berechnung!K21</f>
        <v>0</v>
      </c>
      <c r="F12" s="172">
        <f>HT_Berechnung!L21</f>
        <v>0</v>
      </c>
    </row>
    <row r="13" spans="2:11" x14ac:dyDescent="0.25">
      <c r="B13" s="235" t="str">
        <f>HT_Berechnung!G22</f>
        <v/>
      </c>
      <c r="C13" s="262">
        <f>HT_Berechnung!J22</f>
        <v>0</v>
      </c>
      <c r="D13" s="266">
        <f>HT_Berechnung!I22</f>
        <v>0</v>
      </c>
      <c r="E13" s="268">
        <f>HT_Berechnung!K22</f>
        <v>0</v>
      </c>
      <c r="F13" s="172">
        <f>HT_Berechnung!L22</f>
        <v>0</v>
      </c>
    </row>
    <row r="14" spans="2:11" x14ac:dyDescent="0.25">
      <c r="B14" s="235" t="str">
        <f>HT_Berechnung!G23</f>
        <v/>
      </c>
      <c r="C14" s="262">
        <f>HT_Berechnung!J23</f>
        <v>0</v>
      </c>
      <c r="D14" s="266">
        <f>HT_Berechnung!I23</f>
        <v>0</v>
      </c>
      <c r="E14" s="268">
        <f>HT_Berechnung!K23</f>
        <v>0</v>
      </c>
      <c r="F14" s="172">
        <f>HT_Berechnung!L23</f>
        <v>0</v>
      </c>
    </row>
    <row r="15" spans="2:11" x14ac:dyDescent="0.25">
      <c r="B15" s="235" t="str">
        <f>HT_Berechnung!G24</f>
        <v/>
      </c>
      <c r="C15" s="262">
        <f>HT_Berechnung!J24</f>
        <v>0</v>
      </c>
      <c r="D15" s="266">
        <f>HT_Berechnung!I24</f>
        <v>0</v>
      </c>
      <c r="E15" s="268">
        <f>HT_Berechnung!K24</f>
        <v>0</v>
      </c>
      <c r="F15" s="172">
        <f>HT_Berechnung!L24</f>
        <v>0</v>
      </c>
    </row>
    <row r="16" spans="2:11" x14ac:dyDescent="0.25">
      <c r="B16" s="235" t="str">
        <f>HT_Berechnung!G25</f>
        <v/>
      </c>
      <c r="C16" s="262">
        <f>HT_Berechnung!J25</f>
        <v>0</v>
      </c>
      <c r="D16" s="266">
        <f>HT_Berechnung!I25</f>
        <v>0</v>
      </c>
      <c r="E16" s="268">
        <f>HT_Berechnung!K25</f>
        <v>0</v>
      </c>
      <c r="F16" s="172">
        <f>HT_Berechnung!L25</f>
        <v>0</v>
      </c>
    </row>
    <row r="17" spans="2:6" x14ac:dyDescent="0.25">
      <c r="B17" s="235" t="str">
        <f>HT_Berechnung!G26</f>
        <v/>
      </c>
      <c r="C17" s="262">
        <f>HT_Berechnung!J26</f>
        <v>0</v>
      </c>
      <c r="D17" s="266">
        <f>HT_Berechnung!I26</f>
        <v>0</v>
      </c>
      <c r="E17" s="268">
        <f>HT_Berechnung!K26</f>
        <v>0</v>
      </c>
      <c r="F17" s="172">
        <f>HT_Berechnung!L26</f>
        <v>0</v>
      </c>
    </row>
    <row r="18" spans="2:6" x14ac:dyDescent="0.25">
      <c r="B18" s="235" t="str">
        <f>HT_Berechnung!G27</f>
        <v/>
      </c>
      <c r="C18" s="262">
        <f>HT_Berechnung!J27</f>
        <v>0</v>
      </c>
      <c r="D18" s="266">
        <f>HT_Berechnung!I27</f>
        <v>0</v>
      </c>
      <c r="E18" s="268">
        <f>HT_Berechnung!K27</f>
        <v>0</v>
      </c>
      <c r="F18" s="172">
        <f>HT_Berechnung!L27</f>
        <v>0</v>
      </c>
    </row>
    <row r="19" spans="2:6" x14ac:dyDescent="0.25">
      <c r="B19" s="235" t="str">
        <f>HT_Berechnung!G28</f>
        <v/>
      </c>
      <c r="C19" s="262">
        <f>HT_Berechnung!J28</f>
        <v>0</v>
      </c>
      <c r="D19" s="266">
        <f>HT_Berechnung!I28</f>
        <v>0</v>
      </c>
      <c r="E19" s="268">
        <f>HT_Berechnung!K28</f>
        <v>0</v>
      </c>
      <c r="F19" s="172">
        <f>HT_Berechnung!L28</f>
        <v>0</v>
      </c>
    </row>
    <row r="20" spans="2:6" x14ac:dyDescent="0.25">
      <c r="B20" s="235" t="str">
        <f>HT_Berechnung!G29</f>
        <v/>
      </c>
      <c r="C20" s="262">
        <f>HT_Berechnung!J29</f>
        <v>0</v>
      </c>
      <c r="D20" s="266">
        <f>HT_Berechnung!I29</f>
        <v>0</v>
      </c>
      <c r="E20" s="268">
        <f>HT_Berechnung!K29</f>
        <v>0</v>
      </c>
      <c r="F20" s="172">
        <f>HT_Berechnung!L29</f>
        <v>0</v>
      </c>
    </row>
    <row r="21" spans="2:6" x14ac:dyDescent="0.25">
      <c r="B21" s="235" t="str">
        <f>HT_Berechnung!G30</f>
        <v/>
      </c>
      <c r="C21" s="262">
        <f>HT_Berechnung!J30</f>
        <v>0</v>
      </c>
      <c r="D21" s="266">
        <f>HT_Berechnung!I30</f>
        <v>0</v>
      </c>
      <c r="E21" s="268">
        <f>HT_Berechnung!K30</f>
        <v>0</v>
      </c>
      <c r="F21" s="172">
        <f>HT_Berechnung!L30</f>
        <v>0</v>
      </c>
    </row>
    <row r="22" spans="2:6" x14ac:dyDescent="0.25">
      <c r="B22" s="235" t="str">
        <f>HT_Berechnung!G31</f>
        <v/>
      </c>
      <c r="C22" s="262">
        <f>HT_Berechnung!J31</f>
        <v>0</v>
      </c>
      <c r="D22" s="266">
        <f>HT_Berechnung!I31</f>
        <v>0</v>
      </c>
      <c r="E22" s="268">
        <f>HT_Berechnung!K31</f>
        <v>0</v>
      </c>
      <c r="F22" s="172">
        <f>HT_Berechnung!L31</f>
        <v>0</v>
      </c>
    </row>
    <row r="23" spans="2:6" x14ac:dyDescent="0.25">
      <c r="B23" s="235" t="str">
        <f>HT_Berechnung!G32</f>
        <v/>
      </c>
      <c r="C23" s="262">
        <f>HT_Berechnung!J32</f>
        <v>0</v>
      </c>
      <c r="D23" s="266">
        <f>HT_Berechnung!I32</f>
        <v>0</v>
      </c>
      <c r="E23" s="268">
        <f>HT_Berechnung!K32</f>
        <v>0</v>
      </c>
      <c r="F23" s="172">
        <f>HT_Berechnung!L32</f>
        <v>0</v>
      </c>
    </row>
    <row r="24" spans="2:6" x14ac:dyDescent="0.25">
      <c r="B24" s="235" t="str">
        <f>HT_Berechnung!G33</f>
        <v/>
      </c>
      <c r="C24" s="262">
        <f>HT_Berechnung!J33</f>
        <v>0</v>
      </c>
      <c r="D24" s="266">
        <f>HT_Berechnung!I33</f>
        <v>0</v>
      </c>
      <c r="E24" s="268">
        <f>HT_Berechnung!K33</f>
        <v>0</v>
      </c>
      <c r="F24" s="172">
        <f>HT_Berechnung!L33</f>
        <v>0</v>
      </c>
    </row>
    <row r="25" spans="2:6" x14ac:dyDescent="0.25">
      <c r="B25" s="235" t="str">
        <f>HT_Berechnung!G34</f>
        <v/>
      </c>
      <c r="C25" s="262">
        <f>HT_Berechnung!J34</f>
        <v>0</v>
      </c>
      <c r="D25" s="266">
        <f>HT_Berechnung!I34</f>
        <v>0</v>
      </c>
      <c r="E25" s="268">
        <f>HT_Berechnung!K34</f>
        <v>0</v>
      </c>
      <c r="F25" s="172">
        <f>HT_Berechnung!L34</f>
        <v>0</v>
      </c>
    </row>
    <row r="26" spans="2:6" x14ac:dyDescent="0.25">
      <c r="B26" s="235" t="str">
        <f>HT_Berechnung!G35</f>
        <v/>
      </c>
      <c r="C26" s="262">
        <f>HT_Berechnung!J35</f>
        <v>0</v>
      </c>
      <c r="D26" s="266">
        <f>HT_Berechnung!I35</f>
        <v>0</v>
      </c>
      <c r="E26" s="268">
        <f>HT_Berechnung!K35</f>
        <v>0</v>
      </c>
      <c r="F26" s="172">
        <f>HT_Berechnung!L35</f>
        <v>0</v>
      </c>
    </row>
    <row r="27" spans="2:6" x14ac:dyDescent="0.25">
      <c r="B27" s="235" t="str">
        <f>HT_Berechnung!G36</f>
        <v/>
      </c>
      <c r="C27" s="262">
        <f>HT_Berechnung!J36</f>
        <v>0</v>
      </c>
      <c r="D27" s="266">
        <f>HT_Berechnung!I36</f>
        <v>0</v>
      </c>
      <c r="E27" s="268">
        <f>HT_Berechnung!K36</f>
        <v>0</v>
      </c>
      <c r="F27" s="172">
        <f>HT_Berechnung!L36</f>
        <v>0</v>
      </c>
    </row>
    <row r="28" spans="2:6" x14ac:dyDescent="0.25">
      <c r="B28" s="235" t="str">
        <f>HT_Berechnung!G37</f>
        <v/>
      </c>
      <c r="C28" s="262">
        <f>HT_Berechnung!J37</f>
        <v>0</v>
      </c>
      <c r="D28" s="266">
        <f>HT_Berechnung!I37</f>
        <v>0</v>
      </c>
      <c r="E28" s="268">
        <f>HT_Berechnung!K37</f>
        <v>0</v>
      </c>
      <c r="F28" s="172">
        <f>HT_Berechnung!L37</f>
        <v>0</v>
      </c>
    </row>
    <row r="29" spans="2:6" x14ac:dyDescent="0.25">
      <c r="B29" s="235" t="str">
        <f>HT_Berechnung!G38</f>
        <v/>
      </c>
      <c r="C29" s="262">
        <f>HT_Berechnung!J38</f>
        <v>0</v>
      </c>
      <c r="D29" s="266">
        <f>HT_Berechnung!I38</f>
        <v>0</v>
      </c>
      <c r="E29" s="268">
        <f>HT_Berechnung!K38</f>
        <v>0</v>
      </c>
      <c r="F29" s="172">
        <f>HT_Berechnung!L38</f>
        <v>0</v>
      </c>
    </row>
    <row r="30" spans="2:6" x14ac:dyDescent="0.25">
      <c r="B30" s="235" t="str">
        <f>HT_Berechnung!G39</f>
        <v/>
      </c>
      <c r="C30" s="262">
        <f>HT_Berechnung!J39</f>
        <v>0</v>
      </c>
      <c r="D30" s="266">
        <f>HT_Berechnung!I39</f>
        <v>0</v>
      </c>
      <c r="E30" s="268">
        <f>HT_Berechnung!K39</f>
        <v>0</v>
      </c>
      <c r="F30" s="172">
        <f>HT_Berechnung!L39</f>
        <v>0</v>
      </c>
    </row>
    <row r="31" spans="2:6" x14ac:dyDescent="0.25">
      <c r="B31" s="235" t="str">
        <f>HT_Berechnung!G40</f>
        <v/>
      </c>
      <c r="C31" s="262">
        <f>HT_Berechnung!J40</f>
        <v>0</v>
      </c>
      <c r="D31" s="266">
        <f>HT_Berechnung!I40</f>
        <v>0</v>
      </c>
      <c r="E31" s="268">
        <f>HT_Berechnung!K40</f>
        <v>0</v>
      </c>
      <c r="F31" s="172">
        <f>HT_Berechnung!L40</f>
        <v>0</v>
      </c>
    </row>
    <row r="32" spans="2:6" x14ac:dyDescent="0.25">
      <c r="B32" s="235" t="str">
        <f>HT_Berechnung!G41</f>
        <v/>
      </c>
      <c r="C32" s="262">
        <f>HT_Berechnung!J41</f>
        <v>0</v>
      </c>
      <c r="D32" s="266">
        <f>HT_Berechnung!I41</f>
        <v>0</v>
      </c>
      <c r="E32" s="268">
        <f>HT_Berechnung!K41</f>
        <v>0</v>
      </c>
      <c r="F32" s="172">
        <f>HT_Berechnung!L41</f>
        <v>0</v>
      </c>
    </row>
    <row r="33" spans="2:6" x14ac:dyDescent="0.25">
      <c r="B33" s="235" t="str">
        <f>HT_Berechnung!G42</f>
        <v/>
      </c>
      <c r="C33" s="262">
        <f>HT_Berechnung!J42</f>
        <v>0</v>
      </c>
      <c r="D33" s="266">
        <f>HT_Berechnung!I42</f>
        <v>0</v>
      </c>
      <c r="E33" s="268">
        <f>HT_Berechnung!K42</f>
        <v>0</v>
      </c>
      <c r="F33" s="172">
        <f>HT_Berechnung!L42</f>
        <v>0</v>
      </c>
    </row>
    <row r="34" spans="2:6" x14ac:dyDescent="0.25">
      <c r="B34" s="235" t="str">
        <f>HT_Berechnung!G43</f>
        <v/>
      </c>
      <c r="C34" s="262">
        <f>HT_Berechnung!J43</f>
        <v>0</v>
      </c>
      <c r="D34" s="266">
        <f>HT_Berechnung!I43</f>
        <v>0</v>
      </c>
      <c r="E34" s="268">
        <f>HT_Berechnung!K43</f>
        <v>0</v>
      </c>
      <c r="F34" s="172">
        <f>HT_Berechnung!L43</f>
        <v>0</v>
      </c>
    </row>
    <row r="35" spans="2:6" x14ac:dyDescent="0.25">
      <c r="B35" s="235" t="str">
        <f>HT_Berechnung!G44</f>
        <v/>
      </c>
      <c r="C35" s="262">
        <f>HT_Berechnung!J44</f>
        <v>0</v>
      </c>
      <c r="D35" s="266">
        <f>HT_Berechnung!I44</f>
        <v>0</v>
      </c>
      <c r="E35" s="268">
        <f>HT_Berechnung!K44</f>
        <v>0</v>
      </c>
      <c r="F35" s="172">
        <f>HT_Berechnung!L44</f>
        <v>0</v>
      </c>
    </row>
    <row r="36" spans="2:6" x14ac:dyDescent="0.25">
      <c r="B36" s="235" t="str">
        <f>HT_Berechnung!G45</f>
        <v/>
      </c>
      <c r="C36" s="262">
        <f>HT_Berechnung!J45</f>
        <v>0</v>
      </c>
      <c r="D36" s="266">
        <f>HT_Berechnung!I45</f>
        <v>0</v>
      </c>
      <c r="E36" s="268">
        <f>HT_Berechnung!K45</f>
        <v>0</v>
      </c>
      <c r="F36" s="172">
        <f>HT_Berechnung!L45</f>
        <v>0</v>
      </c>
    </row>
    <row r="37" spans="2:6" x14ac:dyDescent="0.25">
      <c r="B37" s="235" t="str">
        <f>HT_Berechnung!G46</f>
        <v/>
      </c>
      <c r="C37" s="262">
        <f>HT_Berechnung!J46</f>
        <v>0</v>
      </c>
      <c r="D37" s="266">
        <f>HT_Berechnung!I46</f>
        <v>0</v>
      </c>
      <c r="E37" s="268">
        <f>HT_Berechnung!K46</f>
        <v>0</v>
      </c>
      <c r="F37" s="172">
        <f>HT_Berechnung!L46</f>
        <v>0</v>
      </c>
    </row>
    <row r="38" spans="2:6" x14ac:dyDescent="0.25">
      <c r="B38" s="235" t="str">
        <f>HT_Berechnung!G47</f>
        <v/>
      </c>
      <c r="C38" s="262">
        <f>HT_Berechnung!J47</f>
        <v>0</v>
      </c>
      <c r="D38" s="266">
        <f>HT_Berechnung!I47</f>
        <v>0</v>
      </c>
      <c r="E38" s="268">
        <f>HT_Berechnung!K47</f>
        <v>0</v>
      </c>
      <c r="F38" s="172">
        <f>HT_Berechnung!L47</f>
        <v>0</v>
      </c>
    </row>
    <row r="39" spans="2:6" x14ac:dyDescent="0.25">
      <c r="B39" s="235" t="str">
        <f>HT_Berechnung!G48</f>
        <v/>
      </c>
      <c r="C39" s="262">
        <f>HT_Berechnung!J48</f>
        <v>0</v>
      </c>
      <c r="D39" s="266">
        <f>HT_Berechnung!I48</f>
        <v>0</v>
      </c>
      <c r="E39" s="268">
        <f>HT_Berechnung!K48</f>
        <v>0</v>
      </c>
      <c r="F39" s="172">
        <f>HT_Berechnung!L48</f>
        <v>0</v>
      </c>
    </row>
    <row r="40" spans="2:6" x14ac:dyDescent="0.25">
      <c r="B40" s="235" t="str">
        <f>HT_Berechnung!G49</f>
        <v/>
      </c>
      <c r="C40" s="262">
        <f>HT_Berechnung!J49</f>
        <v>0</v>
      </c>
      <c r="D40" s="266">
        <f>HT_Berechnung!I49</f>
        <v>0</v>
      </c>
      <c r="E40" s="268">
        <f>HT_Berechnung!K49</f>
        <v>0</v>
      </c>
      <c r="F40" s="172">
        <f>HT_Berechnung!L49</f>
        <v>0</v>
      </c>
    </row>
    <row r="41" spans="2:6" x14ac:dyDescent="0.25">
      <c r="B41" s="235" t="str">
        <f>HT_Berechnung!G50</f>
        <v/>
      </c>
      <c r="C41" s="262">
        <f>HT_Berechnung!J50</f>
        <v>0</v>
      </c>
      <c r="D41" s="266">
        <f>HT_Berechnung!I50</f>
        <v>0</v>
      </c>
      <c r="E41" s="268">
        <f>HT_Berechnung!K50</f>
        <v>0</v>
      </c>
      <c r="F41" s="172">
        <f>HT_Berechnung!L50</f>
        <v>0</v>
      </c>
    </row>
    <row r="42" spans="2:6" x14ac:dyDescent="0.25">
      <c r="B42" s="235" t="str">
        <f>HT_Berechnung!G51</f>
        <v/>
      </c>
      <c r="C42" s="262">
        <f>HT_Berechnung!J51</f>
        <v>0</v>
      </c>
      <c r="D42" s="266">
        <f>HT_Berechnung!I51</f>
        <v>0</v>
      </c>
      <c r="E42" s="268">
        <f>HT_Berechnung!K51</f>
        <v>0</v>
      </c>
      <c r="F42" s="172">
        <f>HT_Berechnung!L51</f>
        <v>0</v>
      </c>
    </row>
    <row r="43" spans="2:6" x14ac:dyDescent="0.25">
      <c r="B43" s="235" t="str">
        <f>HT_Berechnung!G52</f>
        <v/>
      </c>
      <c r="C43" s="262">
        <f>HT_Berechnung!J52</f>
        <v>0</v>
      </c>
      <c r="D43" s="266">
        <f>HT_Berechnung!I52</f>
        <v>0</v>
      </c>
      <c r="E43" s="268">
        <f>HT_Berechnung!K52</f>
        <v>0</v>
      </c>
      <c r="F43" s="172">
        <f>HT_Berechnung!L52</f>
        <v>0</v>
      </c>
    </row>
    <row r="44" spans="2:6" x14ac:dyDescent="0.25">
      <c r="B44" s="235" t="str">
        <f>HT_Berechnung!G53</f>
        <v/>
      </c>
      <c r="C44" s="262">
        <f>HT_Berechnung!J53</f>
        <v>0</v>
      </c>
      <c r="D44" s="266">
        <f>HT_Berechnung!I53</f>
        <v>0</v>
      </c>
      <c r="E44" s="268">
        <f>HT_Berechnung!K53</f>
        <v>0</v>
      </c>
      <c r="F44" s="172">
        <f>HT_Berechnung!L53</f>
        <v>0</v>
      </c>
    </row>
    <row r="45" spans="2:6" x14ac:dyDescent="0.25">
      <c r="B45" s="235" t="str">
        <f>HT_Berechnung!G54</f>
        <v/>
      </c>
      <c r="C45" s="262">
        <f>HT_Berechnung!J54</f>
        <v>0</v>
      </c>
      <c r="D45" s="266">
        <f>HT_Berechnung!I54</f>
        <v>0</v>
      </c>
      <c r="E45" s="268">
        <f>HT_Berechnung!K54</f>
        <v>0</v>
      </c>
      <c r="F45" s="172">
        <f>HT_Berechnung!L54</f>
        <v>0</v>
      </c>
    </row>
    <row r="46" spans="2:6" x14ac:dyDescent="0.25">
      <c r="B46" s="235" t="str">
        <f>HT_Berechnung!G55</f>
        <v/>
      </c>
      <c r="C46" s="262">
        <f>HT_Berechnung!J55</f>
        <v>0</v>
      </c>
      <c r="D46" s="266">
        <f>HT_Berechnung!I55</f>
        <v>0</v>
      </c>
      <c r="E46" s="268">
        <f>HT_Berechnung!K55</f>
        <v>0</v>
      </c>
      <c r="F46" s="172">
        <f>HT_Berechnung!L55</f>
        <v>0</v>
      </c>
    </row>
    <row r="47" spans="2:6" x14ac:dyDescent="0.25">
      <c r="B47" s="235" t="str">
        <f>HT_Berechnung!G56</f>
        <v/>
      </c>
      <c r="C47" s="262">
        <f>HT_Berechnung!J56</f>
        <v>0</v>
      </c>
      <c r="D47" s="266">
        <f>HT_Berechnung!I56</f>
        <v>0</v>
      </c>
      <c r="E47" s="268">
        <f>HT_Berechnung!K56</f>
        <v>0</v>
      </c>
      <c r="F47" s="172">
        <f>HT_Berechnung!L56</f>
        <v>0</v>
      </c>
    </row>
    <row r="48" spans="2:6" x14ac:dyDescent="0.25">
      <c r="B48" s="235" t="str">
        <f>HT_Berechnung!G57</f>
        <v/>
      </c>
      <c r="C48" s="262">
        <f>HT_Berechnung!J57</f>
        <v>0</v>
      </c>
      <c r="D48" s="266">
        <f>HT_Berechnung!I57</f>
        <v>0</v>
      </c>
      <c r="E48" s="268">
        <f>HT_Berechnung!K57</f>
        <v>0</v>
      </c>
      <c r="F48" s="172">
        <f>HT_Berechnung!L57</f>
        <v>0</v>
      </c>
    </row>
    <row r="49" spans="2:6" x14ac:dyDescent="0.25">
      <c r="B49" s="235" t="str">
        <f>HT_Berechnung!G58</f>
        <v/>
      </c>
      <c r="C49" s="262">
        <f>HT_Berechnung!J58</f>
        <v>0</v>
      </c>
      <c r="D49" s="266">
        <f>HT_Berechnung!I58</f>
        <v>0</v>
      </c>
      <c r="E49" s="268">
        <f>HT_Berechnung!K58</f>
        <v>0</v>
      </c>
      <c r="F49" s="172">
        <f>HT_Berechnung!L58</f>
        <v>0</v>
      </c>
    </row>
    <row r="50" spans="2:6" x14ac:dyDescent="0.25">
      <c r="B50" s="235" t="str">
        <f>HT_Berechnung!G59</f>
        <v/>
      </c>
      <c r="C50" s="262">
        <f>HT_Berechnung!J59</f>
        <v>0</v>
      </c>
      <c r="D50" s="266">
        <f>HT_Berechnung!I59</f>
        <v>0</v>
      </c>
      <c r="E50" s="268">
        <f>HT_Berechnung!K59</f>
        <v>0</v>
      </c>
      <c r="F50" s="172">
        <f>HT_Berechnung!L59</f>
        <v>0</v>
      </c>
    </row>
    <row r="51" spans="2:6" x14ac:dyDescent="0.25">
      <c r="B51" s="235" t="str">
        <f>HT_Berechnung!G60</f>
        <v/>
      </c>
      <c r="C51" s="262">
        <f>HT_Berechnung!J60</f>
        <v>0</v>
      </c>
      <c r="D51" s="266">
        <f>HT_Berechnung!I60</f>
        <v>0</v>
      </c>
      <c r="E51" s="268">
        <f>HT_Berechnung!K60</f>
        <v>0</v>
      </c>
      <c r="F51" s="172">
        <f>HT_Berechnung!L60</f>
        <v>0</v>
      </c>
    </row>
    <row r="52" spans="2:6" x14ac:dyDescent="0.25">
      <c r="B52" s="235" t="str">
        <f>HT_Berechnung!G61</f>
        <v/>
      </c>
      <c r="C52" s="262">
        <f>HT_Berechnung!J61</f>
        <v>0</v>
      </c>
      <c r="D52" s="266">
        <f>HT_Berechnung!I61</f>
        <v>0</v>
      </c>
      <c r="E52" s="268">
        <f>HT_Berechnung!K61</f>
        <v>0</v>
      </c>
      <c r="F52" s="172">
        <f>HT_Berechnung!L61</f>
        <v>0</v>
      </c>
    </row>
    <row r="53" spans="2:6" x14ac:dyDescent="0.25">
      <c r="B53" s="235" t="str">
        <f>HT_Berechnung!G62</f>
        <v/>
      </c>
      <c r="C53" s="262">
        <f>HT_Berechnung!J62</f>
        <v>0</v>
      </c>
      <c r="D53" s="266">
        <f>HT_Berechnung!I62</f>
        <v>0</v>
      </c>
      <c r="E53" s="268">
        <f>HT_Berechnung!K62</f>
        <v>0</v>
      </c>
      <c r="F53" s="172">
        <f>HT_Berechnung!L62</f>
        <v>0</v>
      </c>
    </row>
    <row r="54" spans="2:6" x14ac:dyDescent="0.25">
      <c r="B54" s="235" t="str">
        <f>HT_Berechnung!G63</f>
        <v/>
      </c>
      <c r="C54" s="262">
        <f>HT_Berechnung!J63</f>
        <v>0</v>
      </c>
      <c r="D54" s="266">
        <f>HT_Berechnung!I63</f>
        <v>0</v>
      </c>
      <c r="E54" s="268">
        <f>HT_Berechnung!K63</f>
        <v>0</v>
      </c>
      <c r="F54" s="172">
        <f>HT_Berechnung!L63</f>
        <v>0</v>
      </c>
    </row>
    <row r="55" spans="2:6" x14ac:dyDescent="0.25">
      <c r="B55" s="235" t="str">
        <f>HT_Berechnung!G64</f>
        <v/>
      </c>
      <c r="C55" s="262">
        <f>HT_Berechnung!J64</f>
        <v>0</v>
      </c>
      <c r="D55" s="266">
        <f>HT_Berechnung!I64</f>
        <v>0</v>
      </c>
      <c r="E55" s="268">
        <f>HT_Berechnung!K64</f>
        <v>0</v>
      </c>
      <c r="F55" s="172">
        <f>HT_Berechnung!L64</f>
        <v>0</v>
      </c>
    </row>
    <row r="56" spans="2:6" x14ac:dyDescent="0.25">
      <c r="B56" s="235" t="str">
        <f>HT_Berechnung!G65</f>
        <v/>
      </c>
      <c r="C56" s="262">
        <f>HT_Berechnung!J65</f>
        <v>0</v>
      </c>
      <c r="D56" s="266">
        <f>HT_Berechnung!I65</f>
        <v>0</v>
      </c>
      <c r="E56" s="268">
        <f>HT_Berechnung!K65</f>
        <v>0</v>
      </c>
      <c r="F56" s="172">
        <f>HT_Berechnung!L65</f>
        <v>0</v>
      </c>
    </row>
    <row r="57" spans="2:6" x14ac:dyDescent="0.25">
      <c r="B57" s="235" t="str">
        <f>HT_Berechnung!G66</f>
        <v/>
      </c>
      <c r="C57" s="262">
        <f>HT_Berechnung!J66</f>
        <v>0</v>
      </c>
      <c r="D57" s="266">
        <f>HT_Berechnung!I66</f>
        <v>0</v>
      </c>
      <c r="E57" s="268">
        <f>HT_Berechnung!K66</f>
        <v>0</v>
      </c>
      <c r="F57" s="172">
        <f>HT_Berechnung!L66</f>
        <v>0</v>
      </c>
    </row>
    <row r="58" spans="2:6" x14ac:dyDescent="0.25">
      <c r="B58" s="235" t="str">
        <f>HT_Berechnung!G67</f>
        <v/>
      </c>
      <c r="C58" s="262">
        <f>HT_Berechnung!J67</f>
        <v>0</v>
      </c>
      <c r="D58" s="266">
        <f>HT_Berechnung!I67</f>
        <v>0</v>
      </c>
      <c r="E58" s="268">
        <f>HT_Berechnung!K67</f>
        <v>0</v>
      </c>
      <c r="F58" s="172">
        <f>HT_Berechnung!L67</f>
        <v>0</v>
      </c>
    </row>
    <row r="59" spans="2:6" x14ac:dyDescent="0.25">
      <c r="B59" s="235" t="str">
        <f>HT_Berechnung!G68</f>
        <v/>
      </c>
      <c r="C59" s="262">
        <f>HT_Berechnung!J68</f>
        <v>0</v>
      </c>
      <c r="D59" s="266">
        <f>HT_Berechnung!I68</f>
        <v>0</v>
      </c>
      <c r="E59" s="268">
        <f>HT_Berechnung!K68</f>
        <v>0</v>
      </c>
      <c r="F59" s="172">
        <f>HT_Berechnung!L68</f>
        <v>0</v>
      </c>
    </row>
    <row r="60" spans="2:6" x14ac:dyDescent="0.25">
      <c r="B60" s="235" t="str">
        <f>HT_Berechnung!G69</f>
        <v/>
      </c>
      <c r="C60" s="262">
        <f>HT_Berechnung!J69</f>
        <v>0</v>
      </c>
      <c r="D60" s="266">
        <f>HT_Berechnung!I69</f>
        <v>0</v>
      </c>
      <c r="E60" s="268">
        <f>HT_Berechnung!K69</f>
        <v>0</v>
      </c>
      <c r="F60" s="172">
        <f>HT_Berechnung!L69</f>
        <v>0</v>
      </c>
    </row>
    <row r="61" spans="2:6" x14ac:dyDescent="0.25">
      <c r="B61" s="235" t="str">
        <f>HT_Berechnung!G70</f>
        <v/>
      </c>
      <c r="C61" s="262">
        <f>HT_Berechnung!J70</f>
        <v>0</v>
      </c>
      <c r="D61" s="266">
        <f>HT_Berechnung!I70</f>
        <v>0</v>
      </c>
      <c r="E61" s="268">
        <f>HT_Berechnung!K70</f>
        <v>0</v>
      </c>
      <c r="F61" s="172">
        <f>HT_Berechnung!L70</f>
        <v>0</v>
      </c>
    </row>
    <row r="62" spans="2:6" x14ac:dyDescent="0.25">
      <c r="B62" s="235" t="str">
        <f>HT_Berechnung!G71</f>
        <v/>
      </c>
      <c r="C62" s="262">
        <f>HT_Berechnung!J71</f>
        <v>0</v>
      </c>
      <c r="D62" s="266">
        <f>HT_Berechnung!I71</f>
        <v>0</v>
      </c>
      <c r="E62" s="268">
        <f>HT_Berechnung!K71</f>
        <v>0</v>
      </c>
      <c r="F62" s="172">
        <f>HT_Berechnung!L71</f>
        <v>0</v>
      </c>
    </row>
    <row r="63" spans="2:6" x14ac:dyDescent="0.25">
      <c r="B63" s="235" t="str">
        <f>HT_Berechnung!G72</f>
        <v/>
      </c>
      <c r="C63" s="262">
        <f>HT_Berechnung!J72</f>
        <v>0</v>
      </c>
      <c r="D63" s="266">
        <f>HT_Berechnung!I72</f>
        <v>0</v>
      </c>
      <c r="E63" s="268">
        <f>HT_Berechnung!K72</f>
        <v>0</v>
      </c>
      <c r="F63" s="172">
        <f>HT_Berechnung!L72</f>
        <v>0</v>
      </c>
    </row>
    <row r="64" spans="2:6" x14ac:dyDescent="0.25">
      <c r="B64" s="235" t="str">
        <f>HT_Berechnung!G73</f>
        <v/>
      </c>
      <c r="C64" s="262">
        <f>HT_Berechnung!J73</f>
        <v>0</v>
      </c>
      <c r="D64" s="266">
        <f>HT_Berechnung!I73</f>
        <v>0</v>
      </c>
      <c r="E64" s="268">
        <f>HT_Berechnung!K73</f>
        <v>0</v>
      </c>
      <c r="F64" s="172">
        <f>HT_Berechnung!L73</f>
        <v>0</v>
      </c>
    </row>
    <row r="65" spans="2:6" x14ac:dyDescent="0.25">
      <c r="B65" s="235" t="str">
        <f>HT_Berechnung!G74</f>
        <v/>
      </c>
      <c r="C65" s="262">
        <f>HT_Berechnung!J74</f>
        <v>0</v>
      </c>
      <c r="D65" s="266">
        <f>HT_Berechnung!I74</f>
        <v>0</v>
      </c>
      <c r="E65" s="268">
        <f>HT_Berechnung!K74</f>
        <v>0</v>
      </c>
      <c r="F65" s="172">
        <f>HT_Berechnung!L74</f>
        <v>0</v>
      </c>
    </row>
    <row r="66" spans="2:6" x14ac:dyDescent="0.25">
      <c r="B66" s="235" t="str">
        <f>HT_Berechnung!G75</f>
        <v/>
      </c>
      <c r="C66" s="262">
        <f>HT_Berechnung!J75</f>
        <v>0</v>
      </c>
      <c r="D66" s="266">
        <f>HT_Berechnung!I75</f>
        <v>0</v>
      </c>
      <c r="E66" s="268">
        <f>HT_Berechnung!K75</f>
        <v>0</v>
      </c>
      <c r="F66" s="172">
        <f>HT_Berechnung!L75</f>
        <v>0</v>
      </c>
    </row>
    <row r="67" spans="2:6" x14ac:dyDescent="0.25">
      <c r="B67" s="235" t="str">
        <f>HT_Berechnung!G76</f>
        <v/>
      </c>
      <c r="C67" s="262">
        <f>HT_Berechnung!J76</f>
        <v>0</v>
      </c>
      <c r="D67" s="266">
        <f>HT_Berechnung!I76</f>
        <v>0</v>
      </c>
      <c r="E67" s="268">
        <f>HT_Berechnung!K76</f>
        <v>0</v>
      </c>
      <c r="F67" s="172">
        <f>HT_Berechnung!L76</f>
        <v>0</v>
      </c>
    </row>
    <row r="68" spans="2:6" x14ac:dyDescent="0.25">
      <c r="B68" s="235" t="str">
        <f>HT_Berechnung!G77</f>
        <v/>
      </c>
      <c r="C68" s="262">
        <f>HT_Berechnung!J77</f>
        <v>0</v>
      </c>
      <c r="D68" s="266">
        <f>HT_Berechnung!I77</f>
        <v>0</v>
      </c>
      <c r="E68" s="268">
        <f>HT_Berechnung!K77</f>
        <v>0</v>
      </c>
      <c r="F68" s="172">
        <f>HT_Berechnung!L77</f>
        <v>0</v>
      </c>
    </row>
    <row r="69" spans="2:6" x14ac:dyDescent="0.25">
      <c r="B69" s="235" t="str">
        <f>HT_Berechnung!G78</f>
        <v/>
      </c>
      <c r="C69" s="262">
        <f>HT_Berechnung!J78</f>
        <v>0</v>
      </c>
      <c r="D69" s="266">
        <f>HT_Berechnung!I78</f>
        <v>0</v>
      </c>
      <c r="E69" s="268">
        <f>HT_Berechnung!K78</f>
        <v>0</v>
      </c>
      <c r="F69" s="172">
        <f>HT_Berechnung!L78</f>
        <v>0</v>
      </c>
    </row>
    <row r="70" spans="2:6" x14ac:dyDescent="0.25">
      <c r="B70" s="235" t="str">
        <f>HT_Berechnung!G79</f>
        <v/>
      </c>
      <c r="C70" s="262">
        <f>HT_Berechnung!J79</f>
        <v>0</v>
      </c>
      <c r="D70" s="266">
        <f>HT_Berechnung!I79</f>
        <v>0</v>
      </c>
      <c r="E70" s="268">
        <f>HT_Berechnung!K79</f>
        <v>0</v>
      </c>
      <c r="F70" s="172">
        <f>HT_Berechnung!L79</f>
        <v>0</v>
      </c>
    </row>
    <row r="71" spans="2:6" x14ac:dyDescent="0.25">
      <c r="B71" s="235" t="str">
        <f>HT_Berechnung!G80</f>
        <v/>
      </c>
      <c r="C71" s="262">
        <f>HT_Berechnung!J80</f>
        <v>0</v>
      </c>
      <c r="D71" s="266">
        <f>HT_Berechnung!I80</f>
        <v>0</v>
      </c>
      <c r="E71" s="268">
        <f>HT_Berechnung!K80</f>
        <v>0</v>
      </c>
      <c r="F71" s="172">
        <f>HT_Berechnung!L80</f>
        <v>0</v>
      </c>
    </row>
    <row r="72" spans="2:6" x14ac:dyDescent="0.25">
      <c r="B72" s="235" t="str">
        <f>HT_Berechnung!G81</f>
        <v/>
      </c>
      <c r="C72" s="262">
        <f>HT_Berechnung!J81</f>
        <v>0</v>
      </c>
      <c r="D72" s="266">
        <f>HT_Berechnung!I81</f>
        <v>0</v>
      </c>
      <c r="E72" s="268">
        <f>HT_Berechnung!K81</f>
        <v>0</v>
      </c>
      <c r="F72" s="172">
        <f>HT_Berechnung!L81</f>
        <v>0</v>
      </c>
    </row>
    <row r="73" spans="2:6" x14ac:dyDescent="0.25">
      <c r="B73" s="235" t="str">
        <f>HT_Berechnung!G82</f>
        <v/>
      </c>
      <c r="C73" s="262">
        <f>HT_Berechnung!J82</f>
        <v>0</v>
      </c>
      <c r="D73" s="266">
        <f>HT_Berechnung!I82</f>
        <v>0</v>
      </c>
      <c r="E73" s="268">
        <f>HT_Berechnung!K82</f>
        <v>0</v>
      </c>
      <c r="F73" s="172">
        <f>HT_Berechnung!L82</f>
        <v>0</v>
      </c>
    </row>
    <row r="74" spans="2:6" x14ac:dyDescent="0.25">
      <c r="B74" s="235" t="str">
        <f>HT_Berechnung!G83</f>
        <v/>
      </c>
      <c r="C74" s="262">
        <f>HT_Berechnung!J83</f>
        <v>0</v>
      </c>
      <c r="D74" s="266">
        <f>HT_Berechnung!I83</f>
        <v>0</v>
      </c>
      <c r="E74" s="268">
        <f>HT_Berechnung!K83</f>
        <v>0</v>
      </c>
      <c r="F74" s="172">
        <f>HT_Berechnung!L83</f>
        <v>0</v>
      </c>
    </row>
    <row r="75" spans="2:6" x14ac:dyDescent="0.25">
      <c r="B75" s="235" t="str">
        <f>HT_Berechnung!G84</f>
        <v/>
      </c>
      <c r="C75" s="262">
        <f>HT_Berechnung!J84</f>
        <v>0</v>
      </c>
      <c r="D75" s="266">
        <f>HT_Berechnung!I84</f>
        <v>0</v>
      </c>
      <c r="E75" s="268">
        <f>HT_Berechnung!K84</f>
        <v>0</v>
      </c>
      <c r="F75" s="172">
        <f>HT_Berechnung!L84</f>
        <v>0</v>
      </c>
    </row>
    <row r="76" spans="2:6" x14ac:dyDescent="0.25">
      <c r="B76" s="235" t="str">
        <f>HT_Berechnung!G85</f>
        <v/>
      </c>
      <c r="C76" s="262">
        <f>HT_Berechnung!J85</f>
        <v>0</v>
      </c>
      <c r="D76" s="266">
        <f>HT_Berechnung!I85</f>
        <v>0</v>
      </c>
      <c r="E76" s="268">
        <f>HT_Berechnung!K85</f>
        <v>0</v>
      </c>
      <c r="F76" s="172">
        <f>HT_Berechnung!L85</f>
        <v>0</v>
      </c>
    </row>
    <row r="77" spans="2:6" x14ac:dyDescent="0.25">
      <c r="B77" s="235" t="str">
        <f>HT_Berechnung!G86</f>
        <v/>
      </c>
      <c r="C77" s="262">
        <f>HT_Berechnung!J86</f>
        <v>0</v>
      </c>
      <c r="D77" s="266">
        <f>HT_Berechnung!I86</f>
        <v>0</v>
      </c>
      <c r="E77" s="268">
        <f>HT_Berechnung!K86</f>
        <v>0</v>
      </c>
      <c r="F77" s="172">
        <f>HT_Berechnung!L86</f>
        <v>0</v>
      </c>
    </row>
    <row r="78" spans="2:6" x14ac:dyDescent="0.25">
      <c r="B78" s="235" t="str">
        <f>HT_Berechnung!G87</f>
        <v/>
      </c>
      <c r="C78" s="262">
        <f>HT_Berechnung!J87</f>
        <v>0</v>
      </c>
      <c r="D78" s="266">
        <f>HT_Berechnung!I87</f>
        <v>0</v>
      </c>
      <c r="E78" s="268">
        <f>HT_Berechnung!K87</f>
        <v>0</v>
      </c>
      <c r="F78" s="172">
        <f>HT_Berechnung!L87</f>
        <v>0</v>
      </c>
    </row>
    <row r="79" spans="2:6" x14ac:dyDescent="0.25">
      <c r="B79" s="235" t="str">
        <f>HT_Berechnung!G88</f>
        <v/>
      </c>
      <c r="C79" s="262">
        <f>HT_Berechnung!J88</f>
        <v>0</v>
      </c>
      <c r="D79" s="266">
        <f>HT_Berechnung!I88</f>
        <v>0</v>
      </c>
      <c r="E79" s="268">
        <f>HT_Berechnung!K88</f>
        <v>0</v>
      </c>
      <c r="F79" s="172">
        <f>HT_Berechnung!L88</f>
        <v>0</v>
      </c>
    </row>
    <row r="80" spans="2:6" x14ac:dyDescent="0.25">
      <c r="B80" s="235" t="str">
        <f>HT_Berechnung!G89</f>
        <v/>
      </c>
      <c r="C80" s="262">
        <f>HT_Berechnung!J89</f>
        <v>0</v>
      </c>
      <c r="D80" s="266">
        <f>HT_Berechnung!I89</f>
        <v>0</v>
      </c>
      <c r="E80" s="268">
        <f>HT_Berechnung!K89</f>
        <v>0</v>
      </c>
      <c r="F80" s="172">
        <f>HT_Berechnung!L89</f>
        <v>0</v>
      </c>
    </row>
    <row r="81" spans="2:6" x14ac:dyDescent="0.25">
      <c r="B81" s="235" t="str">
        <f>HT_Berechnung!G90</f>
        <v/>
      </c>
      <c r="C81" s="262">
        <f>HT_Berechnung!J90</f>
        <v>0</v>
      </c>
      <c r="D81" s="266">
        <f>HT_Berechnung!I90</f>
        <v>0</v>
      </c>
      <c r="E81" s="268">
        <f>HT_Berechnung!K90</f>
        <v>0</v>
      </c>
      <c r="F81" s="172">
        <f>HT_Berechnung!L90</f>
        <v>0</v>
      </c>
    </row>
    <row r="82" spans="2:6" x14ac:dyDescent="0.25">
      <c r="B82" s="235" t="str">
        <f>HT_Berechnung!G91</f>
        <v/>
      </c>
      <c r="C82" s="262">
        <f>HT_Berechnung!J91</f>
        <v>0</v>
      </c>
      <c r="D82" s="266">
        <f>HT_Berechnung!I91</f>
        <v>0</v>
      </c>
      <c r="E82" s="268">
        <f>HT_Berechnung!K91</f>
        <v>0</v>
      </c>
      <c r="F82" s="172">
        <f>HT_Berechnung!L91</f>
        <v>0</v>
      </c>
    </row>
    <row r="83" spans="2:6" x14ac:dyDescent="0.25">
      <c r="B83" s="235" t="str">
        <f>HT_Berechnung!G92</f>
        <v/>
      </c>
      <c r="C83" s="262">
        <f>HT_Berechnung!J92</f>
        <v>0</v>
      </c>
      <c r="D83" s="266">
        <f>HT_Berechnung!I92</f>
        <v>0</v>
      </c>
      <c r="E83" s="268">
        <f>HT_Berechnung!K92</f>
        <v>0</v>
      </c>
      <c r="F83" s="172">
        <f>HT_Berechnung!L92</f>
        <v>0</v>
      </c>
    </row>
    <row r="84" spans="2:6" x14ac:dyDescent="0.25">
      <c r="B84" s="235" t="str">
        <f>HT_Berechnung!G93</f>
        <v/>
      </c>
      <c r="C84" s="262">
        <f>HT_Berechnung!J93</f>
        <v>0</v>
      </c>
      <c r="D84" s="266">
        <f>HT_Berechnung!I93</f>
        <v>0</v>
      </c>
      <c r="E84" s="268">
        <f>HT_Berechnung!K93</f>
        <v>0</v>
      </c>
      <c r="F84" s="172">
        <f>HT_Berechnung!L93</f>
        <v>0</v>
      </c>
    </row>
    <row r="85" spans="2:6" x14ac:dyDescent="0.25">
      <c r="B85" s="235" t="str">
        <f>HT_Berechnung!G94</f>
        <v/>
      </c>
      <c r="C85" s="262">
        <f>HT_Berechnung!J94</f>
        <v>0</v>
      </c>
      <c r="D85" s="266">
        <f>HT_Berechnung!I94</f>
        <v>0</v>
      </c>
      <c r="E85" s="268">
        <f>HT_Berechnung!K94</f>
        <v>0</v>
      </c>
      <c r="F85" s="172">
        <f>HT_Berechnung!L94</f>
        <v>0</v>
      </c>
    </row>
    <row r="86" spans="2:6" x14ac:dyDescent="0.25">
      <c r="B86" s="235" t="str">
        <f>HT_Berechnung!G95</f>
        <v/>
      </c>
      <c r="C86" s="262">
        <f>HT_Berechnung!J95</f>
        <v>0</v>
      </c>
      <c r="D86" s="266">
        <f>HT_Berechnung!I95</f>
        <v>0</v>
      </c>
      <c r="E86" s="268">
        <f>HT_Berechnung!K95</f>
        <v>0</v>
      </c>
      <c r="F86" s="172">
        <f>HT_Berechnung!L95</f>
        <v>0</v>
      </c>
    </row>
    <row r="87" spans="2:6" x14ac:dyDescent="0.25">
      <c r="B87" s="235" t="str">
        <f>HT_Berechnung!G96</f>
        <v/>
      </c>
      <c r="C87" s="262">
        <f>HT_Berechnung!J96</f>
        <v>0</v>
      </c>
      <c r="D87" s="266">
        <f>HT_Berechnung!I96</f>
        <v>0</v>
      </c>
      <c r="E87" s="268">
        <f>HT_Berechnung!K96</f>
        <v>0</v>
      </c>
      <c r="F87" s="172">
        <f>HT_Berechnung!L96</f>
        <v>0</v>
      </c>
    </row>
    <row r="88" spans="2:6" x14ac:dyDescent="0.25">
      <c r="B88" s="235" t="str">
        <f>HT_Berechnung!G97</f>
        <v/>
      </c>
      <c r="C88" s="262">
        <f>HT_Berechnung!J97</f>
        <v>0</v>
      </c>
      <c r="D88" s="266">
        <f>HT_Berechnung!I97</f>
        <v>0</v>
      </c>
      <c r="E88" s="268">
        <f>HT_Berechnung!K97</f>
        <v>0</v>
      </c>
      <c r="F88" s="172">
        <f>HT_Berechnung!L97</f>
        <v>0</v>
      </c>
    </row>
    <row r="89" spans="2:6" x14ac:dyDescent="0.25">
      <c r="B89" s="235" t="str">
        <f>HT_Berechnung!G98</f>
        <v/>
      </c>
      <c r="C89" s="262">
        <f>HT_Berechnung!J98</f>
        <v>0</v>
      </c>
      <c r="D89" s="266">
        <f>HT_Berechnung!I98</f>
        <v>0</v>
      </c>
      <c r="E89" s="268">
        <f>HT_Berechnung!K98</f>
        <v>0</v>
      </c>
      <c r="F89" s="172">
        <f>HT_Berechnung!L98</f>
        <v>0</v>
      </c>
    </row>
    <row r="90" spans="2:6" x14ac:dyDescent="0.25">
      <c r="B90" s="235" t="str">
        <f>HT_Berechnung!G99</f>
        <v/>
      </c>
      <c r="C90" s="262">
        <f>HT_Berechnung!J99</f>
        <v>0</v>
      </c>
      <c r="D90" s="266">
        <f>HT_Berechnung!I99</f>
        <v>0</v>
      </c>
      <c r="E90" s="268">
        <f>HT_Berechnung!K99</f>
        <v>0</v>
      </c>
      <c r="F90" s="172">
        <f>HT_Berechnung!L99</f>
        <v>0</v>
      </c>
    </row>
    <row r="91" spans="2:6" x14ac:dyDescent="0.25">
      <c r="B91" s="235" t="str">
        <f>HT_Berechnung!G100</f>
        <v/>
      </c>
      <c r="C91" s="262">
        <f>HT_Berechnung!J100</f>
        <v>0</v>
      </c>
      <c r="D91" s="266">
        <f>HT_Berechnung!I100</f>
        <v>0</v>
      </c>
      <c r="E91" s="268">
        <f>HT_Berechnung!K100</f>
        <v>0</v>
      </c>
      <c r="F91" s="172">
        <f>HT_Berechnung!L100</f>
        <v>0</v>
      </c>
    </row>
    <row r="92" spans="2:6" x14ac:dyDescent="0.25">
      <c r="B92" s="235" t="str">
        <f>HT_Berechnung!G101</f>
        <v/>
      </c>
      <c r="C92" s="262">
        <f>HT_Berechnung!J101</f>
        <v>0</v>
      </c>
      <c r="D92" s="266">
        <f>HT_Berechnung!I101</f>
        <v>0</v>
      </c>
      <c r="E92" s="268">
        <f>HT_Berechnung!K101</f>
        <v>0</v>
      </c>
      <c r="F92" s="172">
        <f>HT_Berechnung!L101</f>
        <v>0</v>
      </c>
    </row>
    <row r="93" spans="2:6" x14ac:dyDescent="0.25">
      <c r="B93" s="235" t="str">
        <f>HT_Berechnung!G102</f>
        <v/>
      </c>
      <c r="C93" s="262">
        <f>HT_Berechnung!J102</f>
        <v>0</v>
      </c>
      <c r="D93" s="266">
        <f>HT_Berechnung!I102</f>
        <v>0</v>
      </c>
      <c r="E93" s="268">
        <f>HT_Berechnung!K102</f>
        <v>0</v>
      </c>
      <c r="F93" s="172">
        <f>HT_Berechnung!L102</f>
        <v>0</v>
      </c>
    </row>
    <row r="94" spans="2:6" x14ac:dyDescent="0.25">
      <c r="B94" s="235" t="str">
        <f>HT_Berechnung!G103</f>
        <v/>
      </c>
      <c r="C94" s="262">
        <f>HT_Berechnung!J103</f>
        <v>0</v>
      </c>
      <c r="D94" s="266">
        <f>HT_Berechnung!I103</f>
        <v>0</v>
      </c>
      <c r="E94" s="268">
        <f>HT_Berechnung!K103</f>
        <v>0</v>
      </c>
      <c r="F94" s="172">
        <f>HT_Berechnung!L103</f>
        <v>0</v>
      </c>
    </row>
    <row r="95" spans="2:6" x14ac:dyDescent="0.25">
      <c r="B95" s="235" t="str">
        <f>HT_Berechnung!G104</f>
        <v/>
      </c>
      <c r="C95" s="262">
        <f>HT_Berechnung!J104</f>
        <v>0</v>
      </c>
      <c r="D95" s="266">
        <f>HT_Berechnung!I104</f>
        <v>0</v>
      </c>
      <c r="E95" s="268">
        <f>HT_Berechnung!K104</f>
        <v>0</v>
      </c>
      <c r="F95" s="172">
        <f>HT_Berechnung!L104</f>
        <v>0</v>
      </c>
    </row>
    <row r="96" spans="2:6" x14ac:dyDescent="0.25">
      <c r="B96" s="235" t="str">
        <f>HT_Berechnung!G105</f>
        <v/>
      </c>
      <c r="C96" s="262">
        <f>HT_Berechnung!J105</f>
        <v>0</v>
      </c>
      <c r="D96" s="266">
        <f>HT_Berechnung!I105</f>
        <v>0</v>
      </c>
      <c r="E96" s="268">
        <f>HT_Berechnung!K105</f>
        <v>0</v>
      </c>
      <c r="F96" s="172">
        <f>HT_Berechnung!L105</f>
        <v>0</v>
      </c>
    </row>
    <row r="97" spans="2:6" x14ac:dyDescent="0.25">
      <c r="B97" s="235" t="str">
        <f>HT_Berechnung!G106</f>
        <v/>
      </c>
      <c r="C97" s="262">
        <f>HT_Berechnung!J106</f>
        <v>0</v>
      </c>
      <c r="D97" s="266">
        <f>HT_Berechnung!I106</f>
        <v>0</v>
      </c>
      <c r="E97" s="268">
        <f>HT_Berechnung!K106</f>
        <v>0</v>
      </c>
      <c r="F97" s="172">
        <f>HT_Berechnung!L106</f>
        <v>0</v>
      </c>
    </row>
    <row r="98" spans="2:6" x14ac:dyDescent="0.25">
      <c r="B98" s="235" t="str">
        <f>HT_Berechnung!G107</f>
        <v/>
      </c>
      <c r="C98" s="262">
        <f>HT_Berechnung!J107</f>
        <v>0</v>
      </c>
      <c r="D98" s="266">
        <f>HT_Berechnung!I107</f>
        <v>0</v>
      </c>
      <c r="E98" s="268">
        <f>HT_Berechnung!K107</f>
        <v>0</v>
      </c>
      <c r="F98" s="172">
        <f>HT_Berechnung!L107</f>
        <v>0</v>
      </c>
    </row>
    <row r="99" spans="2:6" x14ac:dyDescent="0.25">
      <c r="B99" s="235" t="str">
        <f>HT_Berechnung!G108</f>
        <v/>
      </c>
      <c r="C99" s="262">
        <f>HT_Berechnung!J108</f>
        <v>0</v>
      </c>
      <c r="D99" s="266">
        <f>HT_Berechnung!I108</f>
        <v>0</v>
      </c>
      <c r="E99" s="268">
        <f>HT_Berechnung!K108</f>
        <v>0</v>
      </c>
      <c r="F99" s="172">
        <f>HT_Berechnung!L108</f>
        <v>0</v>
      </c>
    </row>
    <row r="100" spans="2:6" x14ac:dyDescent="0.25">
      <c r="B100" s="235" t="str">
        <f>HT_Berechnung!G109</f>
        <v/>
      </c>
      <c r="C100" s="262">
        <f>HT_Berechnung!J109</f>
        <v>0</v>
      </c>
      <c r="D100" s="266">
        <f>HT_Berechnung!I109</f>
        <v>0</v>
      </c>
      <c r="E100" s="268">
        <f>HT_Berechnung!K109</f>
        <v>0</v>
      </c>
      <c r="F100" s="172">
        <f>HT_Berechnung!L109</f>
        <v>0</v>
      </c>
    </row>
    <row r="101" spans="2:6" x14ac:dyDescent="0.25">
      <c r="B101" s="235" t="str">
        <f>HT_Berechnung!G110</f>
        <v/>
      </c>
      <c r="C101" s="262">
        <f>HT_Berechnung!J110</f>
        <v>0</v>
      </c>
      <c r="D101" s="266">
        <f>HT_Berechnung!I110</f>
        <v>0</v>
      </c>
      <c r="E101" s="268">
        <f>HT_Berechnung!K110</f>
        <v>0</v>
      </c>
      <c r="F101" s="172">
        <f>HT_Berechnung!L110</f>
        <v>0</v>
      </c>
    </row>
    <row r="102" spans="2:6" x14ac:dyDescent="0.25">
      <c r="B102" s="235" t="str">
        <f>HT_Berechnung!G111</f>
        <v/>
      </c>
      <c r="C102" s="262">
        <f>HT_Berechnung!J111</f>
        <v>0</v>
      </c>
      <c r="D102" s="266">
        <f>HT_Berechnung!I111</f>
        <v>0</v>
      </c>
      <c r="E102" s="268">
        <f>HT_Berechnung!K111</f>
        <v>0</v>
      </c>
      <c r="F102" s="172">
        <f>HT_Berechnung!L111</f>
        <v>0</v>
      </c>
    </row>
    <row r="103" spans="2:6" x14ac:dyDescent="0.25">
      <c r="B103" s="235" t="str">
        <f>HT_Berechnung!G112</f>
        <v/>
      </c>
      <c r="C103" s="262">
        <f>HT_Berechnung!J112</f>
        <v>0</v>
      </c>
      <c r="D103" s="266">
        <f>HT_Berechnung!I112</f>
        <v>0</v>
      </c>
      <c r="E103" s="268">
        <f>HT_Berechnung!K112</f>
        <v>0</v>
      </c>
      <c r="F103" s="172">
        <f>HT_Berechnung!L112</f>
        <v>0</v>
      </c>
    </row>
    <row r="104" spans="2:6" x14ac:dyDescent="0.25">
      <c r="B104" s="235" t="str">
        <f>HT_Berechnung!G113</f>
        <v/>
      </c>
      <c r="C104" s="262">
        <f>HT_Berechnung!J113</f>
        <v>0</v>
      </c>
      <c r="D104" s="266">
        <f>HT_Berechnung!I113</f>
        <v>0</v>
      </c>
      <c r="E104" s="268">
        <f>HT_Berechnung!K113</f>
        <v>0</v>
      </c>
      <c r="F104" s="172">
        <f>HT_Berechnung!L113</f>
        <v>0</v>
      </c>
    </row>
    <row r="105" spans="2:6" x14ac:dyDescent="0.25">
      <c r="B105" s="235" t="str">
        <f>HT_Berechnung!G114</f>
        <v/>
      </c>
      <c r="C105" s="262">
        <f>HT_Berechnung!J114</f>
        <v>0</v>
      </c>
      <c r="D105" s="266">
        <f>HT_Berechnung!I114</f>
        <v>0</v>
      </c>
      <c r="E105" s="268">
        <f>HT_Berechnung!K114</f>
        <v>0</v>
      </c>
      <c r="F105" s="172">
        <f>HT_Berechnung!L114</f>
        <v>0</v>
      </c>
    </row>
    <row r="106" spans="2:6" x14ac:dyDescent="0.25">
      <c r="B106" s="235" t="str">
        <f>HT_Berechnung!G115</f>
        <v/>
      </c>
      <c r="C106" s="262">
        <f>HT_Berechnung!J115</f>
        <v>0</v>
      </c>
      <c r="D106" s="266">
        <f>HT_Berechnung!I115</f>
        <v>0</v>
      </c>
      <c r="E106" s="268">
        <f>HT_Berechnung!K115</f>
        <v>0</v>
      </c>
      <c r="F106" s="172">
        <f>HT_Berechnung!L115</f>
        <v>0</v>
      </c>
    </row>
    <row r="107" spans="2:6" x14ac:dyDescent="0.25">
      <c r="B107" s="235" t="str">
        <f>HT_Berechnung!G116</f>
        <v/>
      </c>
      <c r="C107" s="262">
        <f>HT_Berechnung!J116</f>
        <v>0</v>
      </c>
      <c r="D107" s="266">
        <f>HT_Berechnung!I116</f>
        <v>0</v>
      </c>
      <c r="E107" s="268">
        <f>HT_Berechnung!K116</f>
        <v>0</v>
      </c>
      <c r="F107" s="172">
        <f>HT_Berechnung!L116</f>
        <v>0</v>
      </c>
    </row>
    <row r="108" spans="2:6" x14ac:dyDescent="0.25">
      <c r="B108" s="235" t="str">
        <f>HT_Berechnung!G117</f>
        <v/>
      </c>
      <c r="C108" s="262">
        <f>HT_Berechnung!J117</f>
        <v>0</v>
      </c>
      <c r="D108" s="266">
        <f>HT_Berechnung!I117</f>
        <v>0</v>
      </c>
      <c r="E108" s="268">
        <f>HT_Berechnung!K117</f>
        <v>0</v>
      </c>
      <c r="F108" s="172">
        <f>HT_Berechnung!L117</f>
        <v>0</v>
      </c>
    </row>
    <row r="109" spans="2:6" x14ac:dyDescent="0.25">
      <c r="B109" s="235" t="str">
        <f>HT_Berechnung!G118</f>
        <v/>
      </c>
      <c r="C109" s="262">
        <f>HT_Berechnung!J118</f>
        <v>0</v>
      </c>
      <c r="D109" s="266">
        <f>HT_Berechnung!I118</f>
        <v>0</v>
      </c>
      <c r="E109" s="268">
        <f>HT_Berechnung!K118</f>
        <v>0</v>
      </c>
      <c r="F109" s="172">
        <f>HT_Berechnung!L118</f>
        <v>0</v>
      </c>
    </row>
    <row r="110" spans="2:6" x14ac:dyDescent="0.25">
      <c r="B110" s="235" t="str">
        <f>HT_Berechnung!G119</f>
        <v/>
      </c>
      <c r="C110" s="262">
        <f>HT_Berechnung!J119</f>
        <v>0</v>
      </c>
      <c r="D110" s="266">
        <f>HT_Berechnung!I119</f>
        <v>0</v>
      </c>
      <c r="E110" s="268">
        <f>HT_Berechnung!K119</f>
        <v>0</v>
      </c>
      <c r="F110" s="172">
        <f>HT_Berechnung!L119</f>
        <v>0</v>
      </c>
    </row>
    <row r="111" spans="2:6" x14ac:dyDescent="0.25">
      <c r="B111" s="235" t="str">
        <f>HT_Berechnung!G120</f>
        <v/>
      </c>
      <c r="C111" s="262">
        <f>HT_Berechnung!J120</f>
        <v>0</v>
      </c>
      <c r="D111" s="266">
        <f>HT_Berechnung!I120</f>
        <v>0</v>
      </c>
      <c r="E111" s="268">
        <f>HT_Berechnung!K120</f>
        <v>0</v>
      </c>
      <c r="F111" s="172">
        <f>HT_Berechnung!L120</f>
        <v>0</v>
      </c>
    </row>
    <row r="112" spans="2:6" x14ac:dyDescent="0.25">
      <c r="B112" s="235" t="str">
        <f>HT_Berechnung!G121</f>
        <v/>
      </c>
      <c r="C112" s="262">
        <f>HT_Berechnung!J121</f>
        <v>0</v>
      </c>
      <c r="D112" s="266">
        <f>HT_Berechnung!I121</f>
        <v>0</v>
      </c>
      <c r="E112" s="268">
        <f>HT_Berechnung!K121</f>
        <v>0</v>
      </c>
      <c r="F112" s="172">
        <f>HT_Berechnung!L121</f>
        <v>0</v>
      </c>
    </row>
    <row r="113" spans="2:6" x14ac:dyDescent="0.25">
      <c r="B113" s="235" t="str">
        <f>HT_Berechnung!G122</f>
        <v/>
      </c>
      <c r="C113" s="262">
        <f>HT_Berechnung!J122</f>
        <v>0</v>
      </c>
      <c r="D113" s="266">
        <f>HT_Berechnung!I122</f>
        <v>0</v>
      </c>
      <c r="E113" s="268">
        <f>HT_Berechnung!K122</f>
        <v>0</v>
      </c>
      <c r="F113" s="172">
        <f>HT_Berechnung!L122</f>
        <v>0</v>
      </c>
    </row>
    <row r="114" spans="2:6" x14ac:dyDescent="0.25">
      <c r="B114" s="235" t="str">
        <f>HT_Berechnung!G123</f>
        <v/>
      </c>
      <c r="C114" s="262">
        <f>HT_Berechnung!J123</f>
        <v>0</v>
      </c>
      <c r="D114" s="266">
        <f>HT_Berechnung!I123</f>
        <v>0</v>
      </c>
      <c r="E114" s="268">
        <f>HT_Berechnung!K123</f>
        <v>0</v>
      </c>
      <c r="F114" s="172">
        <f>HT_Berechnung!L123</f>
        <v>0</v>
      </c>
    </row>
    <row r="115" spans="2:6" x14ac:dyDescent="0.25">
      <c r="B115" s="235" t="str">
        <f>HT_Berechnung!G124</f>
        <v/>
      </c>
      <c r="C115" s="262">
        <f>HT_Berechnung!J124</f>
        <v>0</v>
      </c>
      <c r="D115" s="266">
        <f>HT_Berechnung!I124</f>
        <v>0</v>
      </c>
      <c r="E115" s="268">
        <f>HT_Berechnung!K124</f>
        <v>0</v>
      </c>
      <c r="F115" s="172">
        <f>HT_Berechnung!L124</f>
        <v>0</v>
      </c>
    </row>
    <row r="116" spans="2:6" x14ac:dyDescent="0.25">
      <c r="B116" s="235" t="str">
        <f>HT_Berechnung!G125</f>
        <v/>
      </c>
      <c r="C116" s="262">
        <f>HT_Berechnung!J125</f>
        <v>0</v>
      </c>
      <c r="D116" s="266">
        <f>HT_Berechnung!I125</f>
        <v>0</v>
      </c>
      <c r="E116" s="268">
        <f>HT_Berechnung!K125</f>
        <v>0</v>
      </c>
      <c r="F116" s="172">
        <f>HT_Berechnung!L125</f>
        <v>0</v>
      </c>
    </row>
    <row r="117" spans="2:6" x14ac:dyDescent="0.25">
      <c r="B117" s="235" t="str">
        <f>HT_Berechnung!G126</f>
        <v/>
      </c>
      <c r="C117" s="262">
        <f>HT_Berechnung!J126</f>
        <v>0</v>
      </c>
      <c r="D117" s="266">
        <f>HT_Berechnung!I126</f>
        <v>0</v>
      </c>
      <c r="E117" s="268">
        <f>HT_Berechnung!K126</f>
        <v>0</v>
      </c>
      <c r="F117" s="172">
        <f>HT_Berechnung!L126</f>
        <v>0</v>
      </c>
    </row>
    <row r="118" spans="2:6" x14ac:dyDescent="0.25">
      <c r="B118" s="235" t="str">
        <f>HT_Berechnung!G127</f>
        <v/>
      </c>
      <c r="C118" s="262">
        <f>HT_Berechnung!J127</f>
        <v>0</v>
      </c>
      <c r="D118" s="266">
        <f>HT_Berechnung!I127</f>
        <v>0</v>
      </c>
      <c r="E118" s="268">
        <f>HT_Berechnung!K127</f>
        <v>0</v>
      </c>
      <c r="F118" s="172">
        <f>HT_Berechnung!L127</f>
        <v>0</v>
      </c>
    </row>
    <row r="119" spans="2:6" x14ac:dyDescent="0.25">
      <c r="B119" s="235" t="str">
        <f>HT_Berechnung!G128</f>
        <v/>
      </c>
      <c r="C119" s="262">
        <f>HT_Berechnung!J128</f>
        <v>0</v>
      </c>
      <c r="D119" s="266">
        <f>HT_Berechnung!I128</f>
        <v>0</v>
      </c>
      <c r="E119" s="268">
        <f>HT_Berechnung!K128</f>
        <v>0</v>
      </c>
      <c r="F119" s="172">
        <f>HT_Berechnung!L128</f>
        <v>0</v>
      </c>
    </row>
    <row r="120" spans="2:6" x14ac:dyDescent="0.25">
      <c r="B120" s="235" t="str">
        <f>HT_Berechnung!G129</f>
        <v/>
      </c>
      <c r="C120" s="262">
        <f>HT_Berechnung!J129</f>
        <v>0</v>
      </c>
      <c r="D120" s="266">
        <f>HT_Berechnung!I129</f>
        <v>0</v>
      </c>
      <c r="E120" s="268">
        <f>HT_Berechnung!K129</f>
        <v>0</v>
      </c>
      <c r="F120" s="172">
        <f>HT_Berechnung!L129</f>
        <v>0</v>
      </c>
    </row>
    <row r="121" spans="2:6" x14ac:dyDescent="0.25">
      <c r="B121" s="235" t="str">
        <f>HT_Berechnung!G130</f>
        <v/>
      </c>
      <c r="C121" s="262">
        <f>HT_Berechnung!J130</f>
        <v>0</v>
      </c>
      <c r="D121" s="266">
        <f>HT_Berechnung!I130</f>
        <v>0</v>
      </c>
      <c r="E121" s="268">
        <f>HT_Berechnung!K130</f>
        <v>0</v>
      </c>
      <c r="F121" s="172">
        <f>HT_Berechnung!L130</f>
        <v>0</v>
      </c>
    </row>
    <row r="122" spans="2:6" x14ac:dyDescent="0.25">
      <c r="B122" s="235" t="str">
        <f>HT_Berechnung!G131</f>
        <v/>
      </c>
      <c r="C122" s="262">
        <f>HT_Berechnung!J131</f>
        <v>0</v>
      </c>
      <c r="D122" s="266">
        <f>HT_Berechnung!I131</f>
        <v>0</v>
      </c>
      <c r="E122" s="268">
        <f>HT_Berechnung!K131</f>
        <v>0</v>
      </c>
      <c r="F122" s="172">
        <f>HT_Berechnung!L131</f>
        <v>0</v>
      </c>
    </row>
    <row r="123" spans="2:6" x14ac:dyDescent="0.25">
      <c r="B123" s="235" t="str">
        <f>HT_Berechnung!G132</f>
        <v/>
      </c>
      <c r="C123" s="262">
        <f>HT_Berechnung!J132</f>
        <v>0</v>
      </c>
      <c r="D123" s="266">
        <f>HT_Berechnung!I132</f>
        <v>0</v>
      </c>
      <c r="E123" s="268">
        <f>HT_Berechnung!K132</f>
        <v>0</v>
      </c>
      <c r="F123" s="172">
        <f>HT_Berechnung!L132</f>
        <v>0</v>
      </c>
    </row>
    <row r="124" spans="2:6" x14ac:dyDescent="0.25">
      <c r="B124" s="235" t="str">
        <f>HT_Berechnung!G133</f>
        <v/>
      </c>
      <c r="C124" s="262">
        <f>HT_Berechnung!J133</f>
        <v>0</v>
      </c>
      <c r="D124" s="266">
        <f>HT_Berechnung!I133</f>
        <v>0</v>
      </c>
      <c r="E124" s="268">
        <f>HT_Berechnung!K133</f>
        <v>0</v>
      </c>
      <c r="F124" s="172">
        <f>HT_Berechnung!L133</f>
        <v>0</v>
      </c>
    </row>
    <row r="125" spans="2:6" x14ac:dyDescent="0.25">
      <c r="B125" s="235" t="str">
        <f>HT_Berechnung!G134</f>
        <v/>
      </c>
      <c r="C125" s="262">
        <f>HT_Berechnung!J134</f>
        <v>0</v>
      </c>
      <c r="D125" s="266">
        <f>HT_Berechnung!I134</f>
        <v>0</v>
      </c>
      <c r="E125" s="268">
        <f>HT_Berechnung!K134</f>
        <v>0</v>
      </c>
      <c r="F125" s="172">
        <f>HT_Berechnung!L134</f>
        <v>0</v>
      </c>
    </row>
    <row r="126" spans="2:6" x14ac:dyDescent="0.25">
      <c r="B126" s="235" t="str">
        <f>HT_Berechnung!G135</f>
        <v/>
      </c>
      <c r="C126" s="262">
        <f>HT_Berechnung!J135</f>
        <v>0</v>
      </c>
      <c r="D126" s="266">
        <f>HT_Berechnung!I135</f>
        <v>0</v>
      </c>
      <c r="E126" s="268">
        <f>HT_Berechnung!K135</f>
        <v>0</v>
      </c>
      <c r="F126" s="172">
        <f>HT_Berechnung!L135</f>
        <v>0</v>
      </c>
    </row>
    <row r="127" spans="2:6" x14ac:dyDescent="0.25">
      <c r="B127" s="235" t="str">
        <f>HT_Berechnung!G136</f>
        <v/>
      </c>
      <c r="C127" s="262">
        <f>HT_Berechnung!J136</f>
        <v>0</v>
      </c>
      <c r="D127" s="266">
        <f>HT_Berechnung!I136</f>
        <v>0</v>
      </c>
      <c r="E127" s="268">
        <f>HT_Berechnung!K136</f>
        <v>0</v>
      </c>
      <c r="F127" s="172">
        <f>HT_Berechnung!L136</f>
        <v>0</v>
      </c>
    </row>
    <row r="128" spans="2:6" x14ac:dyDescent="0.25">
      <c r="B128" s="235" t="str">
        <f>HT_Berechnung!G137</f>
        <v/>
      </c>
      <c r="C128" s="262">
        <f>HT_Berechnung!J137</f>
        <v>0</v>
      </c>
      <c r="D128" s="266">
        <f>HT_Berechnung!I137</f>
        <v>0</v>
      </c>
      <c r="E128" s="268">
        <f>HT_Berechnung!K137</f>
        <v>0</v>
      </c>
      <c r="F128" s="172">
        <f>HT_Berechnung!L137</f>
        <v>0</v>
      </c>
    </row>
    <row r="129" spans="2:6" x14ac:dyDescent="0.25">
      <c r="B129" s="235" t="str">
        <f>HT_Berechnung!G138</f>
        <v/>
      </c>
      <c r="C129" s="262">
        <f>HT_Berechnung!J138</f>
        <v>0</v>
      </c>
      <c r="D129" s="266">
        <f>HT_Berechnung!I138</f>
        <v>0</v>
      </c>
      <c r="E129" s="268">
        <f>HT_Berechnung!K138</f>
        <v>0</v>
      </c>
      <c r="F129" s="172">
        <f>HT_Berechnung!L138</f>
        <v>0</v>
      </c>
    </row>
    <row r="130" spans="2:6" x14ac:dyDescent="0.25">
      <c r="B130" s="235" t="str">
        <f>HT_Berechnung!G139</f>
        <v/>
      </c>
      <c r="C130" s="262">
        <f>HT_Berechnung!J139</f>
        <v>0</v>
      </c>
      <c r="D130" s="266">
        <f>HT_Berechnung!I139</f>
        <v>0</v>
      </c>
      <c r="E130" s="268">
        <f>HT_Berechnung!K139</f>
        <v>0</v>
      </c>
      <c r="F130" s="172">
        <f>HT_Berechnung!L139</f>
        <v>0</v>
      </c>
    </row>
    <row r="131" spans="2:6" x14ac:dyDescent="0.25">
      <c r="B131" s="235" t="str">
        <f>HT_Berechnung!G140</f>
        <v/>
      </c>
      <c r="C131" s="262">
        <f>HT_Berechnung!J140</f>
        <v>0</v>
      </c>
      <c r="D131" s="266">
        <f>HT_Berechnung!I140</f>
        <v>0</v>
      </c>
      <c r="E131" s="268">
        <f>HT_Berechnung!K140</f>
        <v>0</v>
      </c>
      <c r="F131" s="172">
        <f>HT_Berechnung!L140</f>
        <v>0</v>
      </c>
    </row>
    <row r="132" spans="2:6" x14ac:dyDescent="0.25">
      <c r="B132" s="235" t="str">
        <f>HT_Berechnung!G141</f>
        <v/>
      </c>
      <c r="C132" s="262">
        <f>HT_Berechnung!J141</f>
        <v>0</v>
      </c>
      <c r="D132" s="266">
        <f>HT_Berechnung!I141</f>
        <v>0</v>
      </c>
      <c r="E132" s="268">
        <f>HT_Berechnung!K141</f>
        <v>0</v>
      </c>
      <c r="F132" s="172">
        <f>HT_Berechnung!L141</f>
        <v>0</v>
      </c>
    </row>
    <row r="133" spans="2:6" x14ac:dyDescent="0.25">
      <c r="B133" s="235" t="str">
        <f>HT_Berechnung!G142</f>
        <v/>
      </c>
      <c r="C133" s="262">
        <f>HT_Berechnung!J142</f>
        <v>0</v>
      </c>
      <c r="D133" s="266">
        <f>HT_Berechnung!I142</f>
        <v>0</v>
      </c>
      <c r="E133" s="268">
        <f>HT_Berechnung!K142</f>
        <v>0</v>
      </c>
      <c r="F133" s="172">
        <f>HT_Berechnung!L142</f>
        <v>0</v>
      </c>
    </row>
    <row r="134" spans="2:6" x14ac:dyDescent="0.25">
      <c r="B134" s="235" t="str">
        <f>HT_Berechnung!G143</f>
        <v/>
      </c>
      <c r="C134" s="262">
        <f>HT_Berechnung!J143</f>
        <v>0</v>
      </c>
      <c r="D134" s="266">
        <f>HT_Berechnung!I143</f>
        <v>0</v>
      </c>
      <c r="E134" s="268">
        <f>HT_Berechnung!K143</f>
        <v>0</v>
      </c>
      <c r="F134" s="172">
        <f>HT_Berechnung!L143</f>
        <v>0</v>
      </c>
    </row>
    <row r="135" spans="2:6" x14ac:dyDescent="0.25">
      <c r="B135" s="235" t="str">
        <f>HT_Berechnung!G144</f>
        <v/>
      </c>
      <c r="C135" s="262">
        <f>HT_Berechnung!J144</f>
        <v>0</v>
      </c>
      <c r="D135" s="266">
        <f>HT_Berechnung!I144</f>
        <v>0</v>
      </c>
      <c r="E135" s="268">
        <f>HT_Berechnung!K144</f>
        <v>0</v>
      </c>
      <c r="F135" s="172">
        <f>HT_Berechnung!L144</f>
        <v>0</v>
      </c>
    </row>
    <row r="136" spans="2:6" x14ac:dyDescent="0.25">
      <c r="B136" s="235" t="str">
        <f>HT_Berechnung!G145</f>
        <v/>
      </c>
      <c r="C136" s="262">
        <f>HT_Berechnung!J145</f>
        <v>0</v>
      </c>
      <c r="D136" s="266">
        <f>HT_Berechnung!I145</f>
        <v>0</v>
      </c>
      <c r="E136" s="268">
        <f>HT_Berechnung!K145</f>
        <v>0</v>
      </c>
      <c r="F136" s="172">
        <f>HT_Berechnung!L145</f>
        <v>0</v>
      </c>
    </row>
    <row r="137" spans="2:6" x14ac:dyDescent="0.25">
      <c r="B137" s="235" t="str">
        <f>HT_Berechnung!G146</f>
        <v/>
      </c>
      <c r="C137" s="262">
        <f>HT_Berechnung!J146</f>
        <v>0</v>
      </c>
      <c r="D137" s="266">
        <f>HT_Berechnung!I146</f>
        <v>0</v>
      </c>
      <c r="E137" s="268">
        <f>HT_Berechnung!K146</f>
        <v>0</v>
      </c>
      <c r="F137" s="172">
        <f>HT_Berechnung!L146</f>
        <v>0</v>
      </c>
    </row>
    <row r="138" spans="2:6" x14ac:dyDescent="0.25">
      <c r="B138" s="235" t="str">
        <f>HT_Berechnung!G147</f>
        <v/>
      </c>
      <c r="C138" s="262">
        <f>HT_Berechnung!J147</f>
        <v>0</v>
      </c>
      <c r="D138" s="266">
        <f>HT_Berechnung!I147</f>
        <v>0</v>
      </c>
      <c r="E138" s="268">
        <f>HT_Berechnung!K147</f>
        <v>0</v>
      </c>
      <c r="F138" s="172">
        <f>HT_Berechnung!L147</f>
        <v>0</v>
      </c>
    </row>
    <row r="139" spans="2:6" x14ac:dyDescent="0.25">
      <c r="B139" s="235" t="str">
        <f>HT_Berechnung!G148</f>
        <v/>
      </c>
      <c r="C139" s="262">
        <f>HT_Berechnung!J148</f>
        <v>0</v>
      </c>
      <c r="D139" s="266">
        <f>HT_Berechnung!I148</f>
        <v>0</v>
      </c>
      <c r="E139" s="268">
        <f>HT_Berechnung!K148</f>
        <v>0</v>
      </c>
      <c r="F139" s="172">
        <f>HT_Berechnung!L148</f>
        <v>0</v>
      </c>
    </row>
    <row r="140" spans="2:6" x14ac:dyDescent="0.25">
      <c r="B140" s="235" t="str">
        <f>HT_Berechnung!G149</f>
        <v/>
      </c>
      <c r="C140" s="262">
        <f>HT_Berechnung!J149</f>
        <v>0</v>
      </c>
      <c r="D140" s="266">
        <f>HT_Berechnung!I149</f>
        <v>0</v>
      </c>
      <c r="E140" s="268">
        <f>HT_Berechnung!K149</f>
        <v>0</v>
      </c>
      <c r="F140" s="172">
        <f>HT_Berechnung!L149</f>
        <v>0</v>
      </c>
    </row>
    <row r="141" spans="2:6" x14ac:dyDescent="0.25">
      <c r="B141" s="235" t="str">
        <f>HT_Berechnung!G150</f>
        <v/>
      </c>
      <c r="C141" s="262">
        <f>HT_Berechnung!J150</f>
        <v>0</v>
      </c>
      <c r="D141" s="266">
        <f>HT_Berechnung!I150</f>
        <v>0</v>
      </c>
      <c r="E141" s="268">
        <f>HT_Berechnung!K150</f>
        <v>0</v>
      </c>
      <c r="F141" s="172">
        <f>HT_Berechnung!L150</f>
        <v>0</v>
      </c>
    </row>
    <row r="142" spans="2:6" x14ac:dyDescent="0.25">
      <c r="B142" s="235" t="str">
        <f>HT_Berechnung!G151</f>
        <v/>
      </c>
      <c r="C142" s="262">
        <f>HT_Berechnung!J151</f>
        <v>0</v>
      </c>
      <c r="D142" s="266">
        <f>HT_Berechnung!I151</f>
        <v>0</v>
      </c>
      <c r="E142" s="268">
        <f>HT_Berechnung!K151</f>
        <v>0</v>
      </c>
      <c r="F142" s="172">
        <f>HT_Berechnung!L151</f>
        <v>0</v>
      </c>
    </row>
    <row r="143" spans="2:6" x14ac:dyDescent="0.25">
      <c r="B143" s="235" t="str">
        <f>HT_Berechnung!G152</f>
        <v/>
      </c>
      <c r="C143" s="262">
        <f>HT_Berechnung!J152</f>
        <v>0</v>
      </c>
      <c r="D143" s="266">
        <f>HT_Berechnung!I152</f>
        <v>0</v>
      </c>
      <c r="E143" s="268">
        <f>HT_Berechnung!K152</f>
        <v>0</v>
      </c>
      <c r="F143" s="172">
        <f>HT_Berechnung!L152</f>
        <v>0</v>
      </c>
    </row>
    <row r="144" spans="2:6" x14ac:dyDescent="0.25">
      <c r="B144" s="235" t="str">
        <f>HT_Berechnung!G153</f>
        <v/>
      </c>
      <c r="C144" s="262">
        <f>HT_Berechnung!J153</f>
        <v>0</v>
      </c>
      <c r="D144" s="266">
        <f>HT_Berechnung!I153</f>
        <v>0</v>
      </c>
      <c r="E144" s="268">
        <f>HT_Berechnung!K153</f>
        <v>0</v>
      </c>
      <c r="F144" s="172">
        <f>HT_Berechnung!L153</f>
        <v>0</v>
      </c>
    </row>
    <row r="145" spans="2:6" x14ac:dyDescent="0.25">
      <c r="B145" s="235" t="str">
        <f>HT_Berechnung!G154</f>
        <v/>
      </c>
      <c r="C145" s="262">
        <f>HT_Berechnung!J154</f>
        <v>0</v>
      </c>
      <c r="D145" s="266">
        <f>HT_Berechnung!I154</f>
        <v>0</v>
      </c>
      <c r="E145" s="268">
        <f>HT_Berechnung!K154</f>
        <v>0</v>
      </c>
      <c r="F145" s="172">
        <f>HT_Berechnung!L154</f>
        <v>0</v>
      </c>
    </row>
    <row r="146" spans="2:6" x14ac:dyDescent="0.25">
      <c r="B146" s="235" t="str">
        <f>HT_Berechnung!G155</f>
        <v/>
      </c>
      <c r="C146" s="262">
        <f>HT_Berechnung!J155</f>
        <v>0</v>
      </c>
      <c r="D146" s="266">
        <f>HT_Berechnung!I155</f>
        <v>0</v>
      </c>
      <c r="E146" s="268">
        <f>HT_Berechnung!K155</f>
        <v>0</v>
      </c>
      <c r="F146" s="172">
        <f>HT_Berechnung!L155</f>
        <v>0</v>
      </c>
    </row>
    <row r="147" spans="2:6" x14ac:dyDescent="0.25">
      <c r="B147" s="235" t="str">
        <f>HT_Berechnung!G156</f>
        <v/>
      </c>
      <c r="C147" s="262">
        <f>HT_Berechnung!J156</f>
        <v>0</v>
      </c>
      <c r="D147" s="266">
        <f>HT_Berechnung!I156</f>
        <v>0</v>
      </c>
      <c r="E147" s="268">
        <f>HT_Berechnung!K156</f>
        <v>0</v>
      </c>
      <c r="F147" s="172">
        <f>HT_Berechnung!L156</f>
        <v>0</v>
      </c>
    </row>
    <row r="148" spans="2:6" x14ac:dyDescent="0.25">
      <c r="B148" s="235" t="str">
        <f>HT_Berechnung!G157</f>
        <v/>
      </c>
      <c r="C148" s="262">
        <f>HT_Berechnung!J157</f>
        <v>0</v>
      </c>
      <c r="D148" s="266">
        <f>HT_Berechnung!I157</f>
        <v>0</v>
      </c>
      <c r="E148" s="268">
        <f>HT_Berechnung!K157</f>
        <v>0</v>
      </c>
      <c r="F148" s="172">
        <f>HT_Berechnung!L157</f>
        <v>0</v>
      </c>
    </row>
    <row r="149" spans="2:6" x14ac:dyDescent="0.25">
      <c r="B149" s="235" t="str">
        <f>HT_Berechnung!G158</f>
        <v/>
      </c>
      <c r="C149" s="262">
        <f>HT_Berechnung!J158</f>
        <v>0</v>
      </c>
      <c r="D149" s="266">
        <f>HT_Berechnung!I158</f>
        <v>0</v>
      </c>
      <c r="E149" s="268">
        <f>HT_Berechnung!K158</f>
        <v>0</v>
      </c>
      <c r="F149" s="172">
        <f>HT_Berechnung!L158</f>
        <v>0</v>
      </c>
    </row>
    <row r="150" spans="2:6" x14ac:dyDescent="0.25">
      <c r="B150" s="235" t="str">
        <f>HT_Berechnung!G159</f>
        <v/>
      </c>
      <c r="C150" s="262">
        <f>HT_Berechnung!J159</f>
        <v>0</v>
      </c>
      <c r="D150" s="266">
        <f>HT_Berechnung!I159</f>
        <v>0</v>
      </c>
      <c r="E150" s="268">
        <f>HT_Berechnung!K159</f>
        <v>0</v>
      </c>
      <c r="F150" s="172">
        <f>HT_Berechnung!L159</f>
        <v>0</v>
      </c>
    </row>
    <row r="151" spans="2:6" x14ac:dyDescent="0.25">
      <c r="B151" s="235" t="str">
        <f>HT_Berechnung!G160</f>
        <v/>
      </c>
      <c r="C151" s="262">
        <f>HT_Berechnung!J160</f>
        <v>0</v>
      </c>
      <c r="D151" s="266">
        <f>HT_Berechnung!I160</f>
        <v>0</v>
      </c>
      <c r="E151" s="268">
        <f>HT_Berechnung!K160</f>
        <v>0</v>
      </c>
      <c r="F151" s="172">
        <f>HT_Berechnung!L160</f>
        <v>0</v>
      </c>
    </row>
    <row r="152" spans="2:6" x14ac:dyDescent="0.25">
      <c r="B152" s="235" t="str">
        <f>HT_Berechnung!G161</f>
        <v/>
      </c>
      <c r="C152" s="262">
        <f>HT_Berechnung!J161</f>
        <v>0</v>
      </c>
      <c r="D152" s="266">
        <f>HT_Berechnung!I161</f>
        <v>0</v>
      </c>
      <c r="E152" s="268">
        <f>HT_Berechnung!K161</f>
        <v>0</v>
      </c>
      <c r="F152" s="172">
        <f>HT_Berechnung!L161</f>
        <v>0</v>
      </c>
    </row>
    <row r="153" spans="2:6" x14ac:dyDescent="0.25">
      <c r="B153" s="235" t="str">
        <f>HT_Berechnung!G162</f>
        <v/>
      </c>
      <c r="C153" s="262">
        <f>HT_Berechnung!J162</f>
        <v>0</v>
      </c>
      <c r="D153" s="266">
        <f>HT_Berechnung!I162</f>
        <v>0</v>
      </c>
      <c r="E153" s="268">
        <f>HT_Berechnung!K162</f>
        <v>0</v>
      </c>
      <c r="F153" s="172">
        <f>HT_Berechnung!L162</f>
        <v>0</v>
      </c>
    </row>
    <row r="154" spans="2:6" x14ac:dyDescent="0.25">
      <c r="B154" s="235" t="str">
        <f>HT_Berechnung!G163</f>
        <v/>
      </c>
      <c r="C154" s="262">
        <f>HT_Berechnung!J163</f>
        <v>0</v>
      </c>
      <c r="D154" s="266">
        <f>HT_Berechnung!I163</f>
        <v>0</v>
      </c>
      <c r="E154" s="268">
        <f>HT_Berechnung!K163</f>
        <v>0</v>
      </c>
      <c r="F154" s="172">
        <f>HT_Berechnung!L163</f>
        <v>0</v>
      </c>
    </row>
    <row r="155" spans="2:6" x14ac:dyDescent="0.25">
      <c r="B155" s="235" t="str">
        <f>HT_Berechnung!G164</f>
        <v/>
      </c>
      <c r="C155" s="262">
        <f>HT_Berechnung!J164</f>
        <v>0</v>
      </c>
      <c r="D155" s="266">
        <f>HT_Berechnung!I164</f>
        <v>0</v>
      </c>
      <c r="E155" s="268">
        <f>HT_Berechnung!K164</f>
        <v>0</v>
      </c>
      <c r="F155" s="172">
        <f>HT_Berechnung!L164</f>
        <v>0</v>
      </c>
    </row>
    <row r="156" spans="2:6" x14ac:dyDescent="0.25">
      <c r="B156" s="235" t="str">
        <f>HT_Berechnung!G165</f>
        <v/>
      </c>
      <c r="C156" s="262">
        <f>HT_Berechnung!J165</f>
        <v>0</v>
      </c>
      <c r="D156" s="266">
        <f>HT_Berechnung!I165</f>
        <v>0</v>
      </c>
      <c r="E156" s="268">
        <f>HT_Berechnung!K165</f>
        <v>0</v>
      </c>
      <c r="F156" s="172">
        <f>HT_Berechnung!L165</f>
        <v>0</v>
      </c>
    </row>
    <row r="157" spans="2:6" x14ac:dyDescent="0.25">
      <c r="B157" s="235" t="str">
        <f>HT_Berechnung!G166</f>
        <v/>
      </c>
      <c r="C157" s="262">
        <f>HT_Berechnung!J166</f>
        <v>0</v>
      </c>
      <c r="D157" s="266">
        <f>HT_Berechnung!I166</f>
        <v>0</v>
      </c>
      <c r="E157" s="268">
        <f>HT_Berechnung!K166</f>
        <v>0</v>
      </c>
      <c r="F157" s="172">
        <f>HT_Berechnung!L166</f>
        <v>0</v>
      </c>
    </row>
    <row r="158" spans="2:6" x14ac:dyDescent="0.25">
      <c r="B158" s="235" t="str">
        <f>HT_Berechnung!G167</f>
        <v/>
      </c>
      <c r="C158" s="262">
        <f>HT_Berechnung!J167</f>
        <v>0</v>
      </c>
      <c r="D158" s="266">
        <f>HT_Berechnung!I167</f>
        <v>0</v>
      </c>
      <c r="E158" s="268">
        <f>HT_Berechnung!K167</f>
        <v>0</v>
      </c>
      <c r="F158" s="172">
        <f>HT_Berechnung!L167</f>
        <v>0</v>
      </c>
    </row>
    <row r="159" spans="2:6" x14ac:dyDescent="0.25">
      <c r="B159" s="235" t="str">
        <f>HT_Berechnung!G168</f>
        <v/>
      </c>
      <c r="C159" s="262">
        <f>HT_Berechnung!J168</f>
        <v>0</v>
      </c>
      <c r="D159" s="266">
        <f>HT_Berechnung!I168</f>
        <v>0</v>
      </c>
      <c r="E159" s="268">
        <f>HT_Berechnung!K168</f>
        <v>0</v>
      </c>
      <c r="F159" s="172">
        <f>HT_Berechnung!L168</f>
        <v>0</v>
      </c>
    </row>
    <row r="160" spans="2:6" x14ac:dyDescent="0.25">
      <c r="B160" s="235" t="str">
        <f>HT_Berechnung!G169</f>
        <v/>
      </c>
      <c r="C160" s="262">
        <f>HT_Berechnung!J169</f>
        <v>0</v>
      </c>
      <c r="D160" s="266">
        <f>HT_Berechnung!I169</f>
        <v>0</v>
      </c>
      <c r="E160" s="268">
        <f>HT_Berechnung!K169</f>
        <v>0</v>
      </c>
      <c r="F160" s="172">
        <f>HT_Berechnung!L169</f>
        <v>0</v>
      </c>
    </row>
    <row r="161" spans="2:6" x14ac:dyDescent="0.25">
      <c r="B161" s="235" t="str">
        <f>HT_Berechnung!G170</f>
        <v/>
      </c>
      <c r="C161" s="262">
        <f>HT_Berechnung!J170</f>
        <v>0</v>
      </c>
      <c r="D161" s="266">
        <f>HT_Berechnung!I170</f>
        <v>0</v>
      </c>
      <c r="E161" s="268">
        <f>HT_Berechnung!K170</f>
        <v>0</v>
      </c>
      <c r="F161" s="172">
        <f>HT_Berechnung!L170</f>
        <v>0</v>
      </c>
    </row>
    <row r="162" spans="2:6" x14ac:dyDescent="0.25">
      <c r="B162" s="235" t="str">
        <f>HT_Berechnung!G171</f>
        <v/>
      </c>
      <c r="C162" s="262">
        <f>HT_Berechnung!J171</f>
        <v>0</v>
      </c>
      <c r="D162" s="266">
        <f>HT_Berechnung!I171</f>
        <v>0</v>
      </c>
      <c r="E162" s="268">
        <f>HT_Berechnung!K171</f>
        <v>0</v>
      </c>
      <c r="F162" s="172">
        <f>HT_Berechnung!L171</f>
        <v>0</v>
      </c>
    </row>
    <row r="163" spans="2:6" x14ac:dyDescent="0.25">
      <c r="B163" s="235" t="str">
        <f>HT_Berechnung!G172</f>
        <v/>
      </c>
      <c r="C163" s="262">
        <f>HT_Berechnung!J172</f>
        <v>0</v>
      </c>
      <c r="D163" s="266">
        <f>HT_Berechnung!I172</f>
        <v>0</v>
      </c>
      <c r="E163" s="268">
        <f>HT_Berechnung!K172</f>
        <v>0</v>
      </c>
      <c r="F163" s="172">
        <f>HT_Berechnung!L172</f>
        <v>0</v>
      </c>
    </row>
    <row r="164" spans="2:6" x14ac:dyDescent="0.25">
      <c r="B164" s="235" t="str">
        <f>HT_Berechnung!G173</f>
        <v/>
      </c>
      <c r="C164" s="262">
        <f>HT_Berechnung!J173</f>
        <v>0</v>
      </c>
      <c r="D164" s="266">
        <f>HT_Berechnung!I173</f>
        <v>0</v>
      </c>
      <c r="E164" s="268">
        <f>HT_Berechnung!K173</f>
        <v>0</v>
      </c>
      <c r="F164" s="172">
        <f>HT_Berechnung!L173</f>
        <v>0</v>
      </c>
    </row>
    <row r="165" spans="2:6" x14ac:dyDescent="0.25">
      <c r="B165" s="235" t="str">
        <f>HT_Berechnung!G174</f>
        <v/>
      </c>
      <c r="C165" s="262">
        <f>HT_Berechnung!J174</f>
        <v>0</v>
      </c>
      <c r="D165" s="266">
        <f>HT_Berechnung!I174</f>
        <v>0</v>
      </c>
      <c r="E165" s="268">
        <f>HT_Berechnung!K174</f>
        <v>0</v>
      </c>
      <c r="F165" s="172">
        <f>HT_Berechnung!L174</f>
        <v>0</v>
      </c>
    </row>
    <row r="166" spans="2:6" x14ac:dyDescent="0.25">
      <c r="B166" s="235" t="str">
        <f>HT_Berechnung!G175</f>
        <v/>
      </c>
      <c r="C166" s="262">
        <f>HT_Berechnung!J175</f>
        <v>0</v>
      </c>
      <c r="D166" s="266">
        <f>HT_Berechnung!I175</f>
        <v>0</v>
      </c>
      <c r="E166" s="268">
        <f>HT_Berechnung!K175</f>
        <v>0</v>
      </c>
      <c r="F166" s="172">
        <f>HT_Berechnung!L175</f>
        <v>0</v>
      </c>
    </row>
    <row r="167" spans="2:6" x14ac:dyDescent="0.25">
      <c r="B167" s="235" t="str">
        <f>HT_Berechnung!G176</f>
        <v/>
      </c>
      <c r="C167" s="262">
        <f>HT_Berechnung!J176</f>
        <v>0</v>
      </c>
      <c r="D167" s="266">
        <f>HT_Berechnung!I176</f>
        <v>0</v>
      </c>
      <c r="E167" s="268">
        <f>HT_Berechnung!K176</f>
        <v>0</v>
      </c>
      <c r="F167" s="172">
        <f>HT_Berechnung!L176</f>
        <v>0</v>
      </c>
    </row>
    <row r="168" spans="2:6" x14ac:dyDescent="0.25">
      <c r="B168" s="235" t="str">
        <f>HT_Berechnung!G177</f>
        <v/>
      </c>
      <c r="C168" s="262">
        <f>HT_Berechnung!J177</f>
        <v>0</v>
      </c>
      <c r="D168" s="266">
        <f>HT_Berechnung!I177</f>
        <v>0</v>
      </c>
      <c r="E168" s="268">
        <f>HT_Berechnung!K177</f>
        <v>0</v>
      </c>
      <c r="F168" s="172">
        <f>HT_Berechnung!L177</f>
        <v>0</v>
      </c>
    </row>
    <row r="169" spans="2:6" x14ac:dyDescent="0.25">
      <c r="B169" s="235" t="str">
        <f>HT_Berechnung!G178</f>
        <v/>
      </c>
      <c r="C169" s="262">
        <f>HT_Berechnung!J178</f>
        <v>0</v>
      </c>
      <c r="D169" s="266">
        <f>HT_Berechnung!I178</f>
        <v>0</v>
      </c>
      <c r="E169" s="268">
        <f>HT_Berechnung!K178</f>
        <v>0</v>
      </c>
      <c r="F169" s="172">
        <f>HT_Berechnung!L178</f>
        <v>0</v>
      </c>
    </row>
    <row r="170" spans="2:6" x14ac:dyDescent="0.25">
      <c r="B170" s="235" t="str">
        <f>HT_Berechnung!G179</f>
        <v/>
      </c>
      <c r="C170" s="262">
        <f>HT_Berechnung!J179</f>
        <v>0</v>
      </c>
      <c r="D170" s="266">
        <f>HT_Berechnung!I179</f>
        <v>0</v>
      </c>
      <c r="E170" s="268">
        <f>HT_Berechnung!K179</f>
        <v>0</v>
      </c>
      <c r="F170" s="172">
        <f>HT_Berechnung!L179</f>
        <v>0</v>
      </c>
    </row>
    <row r="171" spans="2:6" x14ac:dyDescent="0.25">
      <c r="B171" s="235" t="str">
        <f>HT_Berechnung!G180</f>
        <v/>
      </c>
      <c r="C171" s="262">
        <f>HT_Berechnung!J180</f>
        <v>0</v>
      </c>
      <c r="D171" s="266">
        <f>HT_Berechnung!I180</f>
        <v>0</v>
      </c>
      <c r="E171" s="268">
        <f>HT_Berechnung!K180</f>
        <v>0</v>
      </c>
      <c r="F171" s="172">
        <f>HT_Berechnung!L180</f>
        <v>0</v>
      </c>
    </row>
    <row r="172" spans="2:6" x14ac:dyDescent="0.25">
      <c r="B172" s="235" t="str">
        <f>HT_Berechnung!G181</f>
        <v/>
      </c>
      <c r="C172" s="262">
        <f>HT_Berechnung!J181</f>
        <v>0</v>
      </c>
      <c r="D172" s="266">
        <f>HT_Berechnung!I181</f>
        <v>0</v>
      </c>
      <c r="E172" s="268">
        <f>HT_Berechnung!K181</f>
        <v>0</v>
      </c>
      <c r="F172" s="172">
        <f>HT_Berechnung!L181</f>
        <v>0</v>
      </c>
    </row>
    <row r="173" spans="2:6" x14ac:dyDescent="0.25">
      <c r="B173" s="235" t="str">
        <f>HT_Berechnung!G182</f>
        <v/>
      </c>
      <c r="C173" s="262">
        <f>HT_Berechnung!J182</f>
        <v>0</v>
      </c>
      <c r="D173" s="266">
        <f>HT_Berechnung!I182</f>
        <v>0</v>
      </c>
      <c r="E173" s="268">
        <f>HT_Berechnung!K182</f>
        <v>0</v>
      </c>
      <c r="F173" s="172">
        <f>HT_Berechnung!L182</f>
        <v>0</v>
      </c>
    </row>
    <row r="174" spans="2:6" x14ac:dyDescent="0.25">
      <c r="B174" s="235" t="str">
        <f>HT_Berechnung!G183</f>
        <v/>
      </c>
      <c r="C174" s="262">
        <f>HT_Berechnung!J183</f>
        <v>0</v>
      </c>
      <c r="D174" s="266">
        <f>HT_Berechnung!I183</f>
        <v>0</v>
      </c>
      <c r="E174" s="268">
        <f>HT_Berechnung!K183</f>
        <v>0</v>
      </c>
      <c r="F174" s="172">
        <f>HT_Berechnung!L183</f>
        <v>0</v>
      </c>
    </row>
    <row r="175" spans="2:6" x14ac:dyDescent="0.25">
      <c r="B175" s="235" t="str">
        <f>HT_Berechnung!G184</f>
        <v/>
      </c>
      <c r="C175" s="262">
        <f>HT_Berechnung!J184</f>
        <v>0</v>
      </c>
      <c r="D175" s="266">
        <f>HT_Berechnung!I184</f>
        <v>0</v>
      </c>
      <c r="E175" s="268">
        <f>HT_Berechnung!K184</f>
        <v>0</v>
      </c>
      <c r="F175" s="172">
        <f>HT_Berechnung!L184</f>
        <v>0</v>
      </c>
    </row>
    <row r="176" spans="2:6" x14ac:dyDescent="0.25">
      <c r="B176" s="235" t="str">
        <f>HT_Berechnung!G185</f>
        <v/>
      </c>
      <c r="C176" s="262">
        <f>HT_Berechnung!J185</f>
        <v>0</v>
      </c>
      <c r="D176" s="266">
        <f>HT_Berechnung!I185</f>
        <v>0</v>
      </c>
      <c r="E176" s="268">
        <f>HT_Berechnung!K185</f>
        <v>0</v>
      </c>
      <c r="F176" s="172">
        <f>HT_Berechnung!L185</f>
        <v>0</v>
      </c>
    </row>
    <row r="177" spans="2:6" x14ac:dyDescent="0.25">
      <c r="B177" s="235" t="str">
        <f>HT_Berechnung!G186</f>
        <v/>
      </c>
      <c r="C177" s="262">
        <f>HT_Berechnung!J186</f>
        <v>0</v>
      </c>
      <c r="D177" s="266">
        <f>HT_Berechnung!I186</f>
        <v>0</v>
      </c>
      <c r="E177" s="268">
        <f>HT_Berechnung!K186</f>
        <v>0</v>
      </c>
      <c r="F177" s="172">
        <f>HT_Berechnung!L186</f>
        <v>0</v>
      </c>
    </row>
    <row r="178" spans="2:6" x14ac:dyDescent="0.25">
      <c r="B178" s="235" t="str">
        <f>HT_Berechnung!G187</f>
        <v/>
      </c>
      <c r="C178" s="262">
        <f>HT_Berechnung!J187</f>
        <v>0</v>
      </c>
      <c r="D178" s="266">
        <f>HT_Berechnung!I187</f>
        <v>0</v>
      </c>
      <c r="E178" s="268">
        <f>HT_Berechnung!K187</f>
        <v>0</v>
      </c>
      <c r="F178" s="172">
        <f>HT_Berechnung!L187</f>
        <v>0</v>
      </c>
    </row>
    <row r="179" spans="2:6" x14ac:dyDescent="0.25">
      <c r="B179" s="235" t="str">
        <f>HT_Berechnung!G188</f>
        <v/>
      </c>
      <c r="C179" s="262">
        <f>HT_Berechnung!J188</f>
        <v>0</v>
      </c>
      <c r="D179" s="266">
        <f>HT_Berechnung!I188</f>
        <v>0</v>
      </c>
      <c r="E179" s="268">
        <f>HT_Berechnung!K188</f>
        <v>0</v>
      </c>
      <c r="F179" s="172">
        <f>HT_Berechnung!L188</f>
        <v>0</v>
      </c>
    </row>
    <row r="180" spans="2:6" x14ac:dyDescent="0.25">
      <c r="B180" s="235" t="str">
        <f>HT_Berechnung!G189</f>
        <v/>
      </c>
      <c r="C180" s="262">
        <f>HT_Berechnung!J189</f>
        <v>0</v>
      </c>
      <c r="D180" s="266">
        <f>HT_Berechnung!I189</f>
        <v>0</v>
      </c>
      <c r="E180" s="268">
        <f>HT_Berechnung!K189</f>
        <v>0</v>
      </c>
      <c r="F180" s="172">
        <f>HT_Berechnung!L189</f>
        <v>0</v>
      </c>
    </row>
    <row r="181" spans="2:6" x14ac:dyDescent="0.25">
      <c r="B181" s="235" t="str">
        <f>HT_Berechnung!G190</f>
        <v/>
      </c>
      <c r="C181" s="262">
        <f>HT_Berechnung!J190</f>
        <v>0</v>
      </c>
      <c r="D181" s="266">
        <f>HT_Berechnung!I190</f>
        <v>0</v>
      </c>
      <c r="E181" s="268">
        <f>HT_Berechnung!K190</f>
        <v>0</v>
      </c>
      <c r="F181" s="172">
        <f>HT_Berechnung!L190</f>
        <v>0</v>
      </c>
    </row>
    <row r="182" spans="2:6" x14ac:dyDescent="0.25">
      <c r="B182" s="235" t="str">
        <f>HT_Berechnung!G191</f>
        <v/>
      </c>
      <c r="C182" s="262">
        <f>HT_Berechnung!J191</f>
        <v>0</v>
      </c>
      <c r="D182" s="266">
        <f>HT_Berechnung!I191</f>
        <v>0</v>
      </c>
      <c r="E182" s="268">
        <f>HT_Berechnung!K191</f>
        <v>0</v>
      </c>
      <c r="F182" s="172">
        <f>HT_Berechnung!L191</f>
        <v>0</v>
      </c>
    </row>
    <row r="183" spans="2:6" x14ac:dyDescent="0.25">
      <c r="B183" s="235" t="str">
        <f>HT_Berechnung!G192</f>
        <v/>
      </c>
      <c r="C183" s="262">
        <f>HT_Berechnung!J192</f>
        <v>0</v>
      </c>
      <c r="D183" s="266">
        <f>HT_Berechnung!I192</f>
        <v>0</v>
      </c>
      <c r="E183" s="268">
        <f>HT_Berechnung!K192</f>
        <v>0</v>
      </c>
      <c r="F183" s="172">
        <f>HT_Berechnung!L192</f>
        <v>0</v>
      </c>
    </row>
    <row r="184" spans="2:6" x14ac:dyDescent="0.25">
      <c r="B184" s="235" t="str">
        <f>HT_Berechnung!G193</f>
        <v/>
      </c>
      <c r="C184" s="262">
        <f>HT_Berechnung!J193</f>
        <v>0</v>
      </c>
      <c r="D184" s="266">
        <f>HT_Berechnung!I193</f>
        <v>0</v>
      </c>
      <c r="E184" s="268">
        <f>HT_Berechnung!K193</f>
        <v>0</v>
      </c>
      <c r="F184" s="172">
        <f>HT_Berechnung!L193</f>
        <v>0</v>
      </c>
    </row>
    <row r="185" spans="2:6" x14ac:dyDescent="0.25">
      <c r="B185" s="235" t="str">
        <f>HT_Berechnung!G194</f>
        <v/>
      </c>
      <c r="C185" s="262">
        <f>HT_Berechnung!J194</f>
        <v>0</v>
      </c>
      <c r="D185" s="266">
        <f>HT_Berechnung!I194</f>
        <v>0</v>
      </c>
      <c r="E185" s="268">
        <f>HT_Berechnung!K194</f>
        <v>0</v>
      </c>
      <c r="F185" s="172">
        <f>HT_Berechnung!L194</f>
        <v>0</v>
      </c>
    </row>
    <row r="186" spans="2:6" x14ac:dyDescent="0.25">
      <c r="B186" s="235" t="str">
        <f>HT_Berechnung!G195</f>
        <v/>
      </c>
      <c r="C186" s="262">
        <f>HT_Berechnung!J195</f>
        <v>0</v>
      </c>
      <c r="D186" s="266">
        <f>HT_Berechnung!I195</f>
        <v>0</v>
      </c>
      <c r="E186" s="268">
        <f>HT_Berechnung!K195</f>
        <v>0</v>
      </c>
      <c r="F186" s="172">
        <f>HT_Berechnung!L195</f>
        <v>0</v>
      </c>
    </row>
    <row r="187" spans="2:6" x14ac:dyDescent="0.25">
      <c r="B187" s="235" t="str">
        <f>HT_Berechnung!G196</f>
        <v/>
      </c>
      <c r="C187" s="262">
        <f>HT_Berechnung!J196</f>
        <v>0</v>
      </c>
      <c r="D187" s="266">
        <f>HT_Berechnung!I196</f>
        <v>0</v>
      </c>
      <c r="E187" s="268">
        <f>HT_Berechnung!K196</f>
        <v>0</v>
      </c>
      <c r="F187" s="172">
        <f>HT_Berechnung!L196</f>
        <v>0</v>
      </c>
    </row>
    <row r="188" spans="2:6" x14ac:dyDescent="0.25">
      <c r="B188" s="235" t="str">
        <f>HT_Berechnung!G197</f>
        <v/>
      </c>
      <c r="C188" s="262">
        <f>HT_Berechnung!J197</f>
        <v>0</v>
      </c>
      <c r="D188" s="266">
        <f>HT_Berechnung!I197</f>
        <v>0</v>
      </c>
      <c r="E188" s="268">
        <f>HT_Berechnung!K197</f>
        <v>0</v>
      </c>
      <c r="F188" s="172">
        <f>HT_Berechnung!L197</f>
        <v>0</v>
      </c>
    </row>
    <row r="189" spans="2:6" x14ac:dyDescent="0.25">
      <c r="B189" s="235" t="str">
        <f>HT_Berechnung!G198</f>
        <v/>
      </c>
      <c r="C189" s="262">
        <f>HT_Berechnung!J198</f>
        <v>0</v>
      </c>
      <c r="D189" s="266">
        <f>HT_Berechnung!I198</f>
        <v>0</v>
      </c>
      <c r="E189" s="268">
        <f>HT_Berechnung!K198</f>
        <v>0</v>
      </c>
      <c r="F189" s="172">
        <f>HT_Berechnung!L198</f>
        <v>0</v>
      </c>
    </row>
    <row r="190" spans="2:6" x14ac:dyDescent="0.25">
      <c r="B190" s="235" t="str">
        <f>HT_Berechnung!G199</f>
        <v/>
      </c>
      <c r="C190" s="262">
        <f>HT_Berechnung!J199</f>
        <v>0</v>
      </c>
      <c r="D190" s="266">
        <f>HT_Berechnung!I199</f>
        <v>0</v>
      </c>
      <c r="E190" s="268">
        <f>HT_Berechnung!K199</f>
        <v>0</v>
      </c>
      <c r="F190" s="172">
        <f>HT_Berechnung!L199</f>
        <v>0</v>
      </c>
    </row>
    <row r="191" spans="2:6" x14ac:dyDescent="0.25">
      <c r="B191" s="235" t="str">
        <f>HT_Berechnung!G200</f>
        <v/>
      </c>
      <c r="C191" s="262">
        <f>HT_Berechnung!J200</f>
        <v>0</v>
      </c>
      <c r="D191" s="266">
        <f>HT_Berechnung!I200</f>
        <v>0</v>
      </c>
      <c r="E191" s="268">
        <f>HT_Berechnung!K200</f>
        <v>0</v>
      </c>
      <c r="F191" s="172">
        <f>HT_Berechnung!L200</f>
        <v>0</v>
      </c>
    </row>
    <row r="192" spans="2:6" x14ac:dyDescent="0.25">
      <c r="B192" s="235" t="str">
        <f>HT_Berechnung!G201</f>
        <v/>
      </c>
      <c r="C192" s="262">
        <f>HT_Berechnung!J201</f>
        <v>0</v>
      </c>
      <c r="D192" s="266">
        <f>HT_Berechnung!I201</f>
        <v>0</v>
      </c>
      <c r="E192" s="268">
        <f>HT_Berechnung!K201</f>
        <v>0</v>
      </c>
      <c r="F192" s="172">
        <f>HT_Berechnung!L201</f>
        <v>0</v>
      </c>
    </row>
    <row r="193" spans="2:6" x14ac:dyDescent="0.25">
      <c r="B193" s="235" t="str">
        <f>HT_Berechnung!G202</f>
        <v/>
      </c>
      <c r="C193" s="262">
        <f>HT_Berechnung!J202</f>
        <v>0</v>
      </c>
      <c r="D193" s="266">
        <f>HT_Berechnung!I202</f>
        <v>0</v>
      </c>
      <c r="E193" s="268">
        <f>HT_Berechnung!K202</f>
        <v>0</v>
      </c>
      <c r="F193" s="172">
        <f>HT_Berechnung!L202</f>
        <v>0</v>
      </c>
    </row>
    <row r="194" spans="2:6" x14ac:dyDescent="0.25">
      <c r="B194" s="235" t="str">
        <f>HT_Berechnung!G203</f>
        <v/>
      </c>
      <c r="C194" s="262">
        <f>HT_Berechnung!J203</f>
        <v>0</v>
      </c>
      <c r="D194" s="266">
        <f>HT_Berechnung!I203</f>
        <v>0</v>
      </c>
      <c r="E194" s="268">
        <f>HT_Berechnung!K203</f>
        <v>0</v>
      </c>
      <c r="F194" s="172">
        <f>HT_Berechnung!L203</f>
        <v>0</v>
      </c>
    </row>
    <row r="195" spans="2:6" x14ac:dyDescent="0.25">
      <c r="B195" s="235" t="str">
        <f>HT_Berechnung!G204</f>
        <v/>
      </c>
      <c r="C195" s="262">
        <f>HT_Berechnung!J204</f>
        <v>0</v>
      </c>
      <c r="D195" s="266">
        <f>HT_Berechnung!I204</f>
        <v>0</v>
      </c>
      <c r="E195" s="268">
        <f>HT_Berechnung!K204</f>
        <v>0</v>
      </c>
      <c r="F195" s="172">
        <f>HT_Berechnung!L204</f>
        <v>0</v>
      </c>
    </row>
    <row r="196" spans="2:6" x14ac:dyDescent="0.25">
      <c r="B196" s="235" t="str">
        <f>HT_Berechnung!G205</f>
        <v/>
      </c>
      <c r="C196" s="262">
        <f>HT_Berechnung!J205</f>
        <v>0</v>
      </c>
      <c r="D196" s="266">
        <f>HT_Berechnung!I205</f>
        <v>0</v>
      </c>
      <c r="E196" s="268">
        <f>HT_Berechnung!K205</f>
        <v>0</v>
      </c>
      <c r="F196" s="172">
        <f>HT_Berechnung!L205</f>
        <v>0</v>
      </c>
    </row>
    <row r="197" spans="2:6" x14ac:dyDescent="0.25">
      <c r="B197" s="235" t="str">
        <f>HT_Berechnung!G206</f>
        <v/>
      </c>
      <c r="C197" s="262">
        <f>HT_Berechnung!J206</f>
        <v>0</v>
      </c>
      <c r="D197" s="266">
        <f>HT_Berechnung!I206</f>
        <v>0</v>
      </c>
      <c r="E197" s="268">
        <f>HT_Berechnung!K206</f>
        <v>0</v>
      </c>
      <c r="F197" s="172">
        <f>HT_Berechnung!L206</f>
        <v>0</v>
      </c>
    </row>
    <row r="198" spans="2:6" x14ac:dyDescent="0.25">
      <c r="B198" s="235" t="str">
        <f>HT_Berechnung!G207</f>
        <v/>
      </c>
      <c r="C198" s="262">
        <f>HT_Berechnung!J207</f>
        <v>0</v>
      </c>
      <c r="D198" s="266">
        <f>HT_Berechnung!I207</f>
        <v>0</v>
      </c>
      <c r="E198" s="268">
        <f>HT_Berechnung!K207</f>
        <v>0</v>
      </c>
      <c r="F198" s="172">
        <f>HT_Berechnung!L207</f>
        <v>0</v>
      </c>
    </row>
    <row r="199" spans="2:6" x14ac:dyDescent="0.25">
      <c r="B199" s="235" t="str">
        <f>HT_Berechnung!G208</f>
        <v/>
      </c>
      <c r="C199" s="262">
        <f>HT_Berechnung!J208</f>
        <v>0</v>
      </c>
      <c r="D199" s="266">
        <f>HT_Berechnung!I208</f>
        <v>0</v>
      </c>
      <c r="E199" s="268">
        <f>HT_Berechnung!K208</f>
        <v>0</v>
      </c>
      <c r="F199" s="172">
        <f>HT_Berechnung!L208</f>
        <v>0</v>
      </c>
    </row>
    <row r="200" spans="2:6" x14ac:dyDescent="0.25">
      <c r="B200" s="235" t="str">
        <f>HT_Berechnung!G209</f>
        <v/>
      </c>
      <c r="C200" s="262">
        <f>HT_Berechnung!J209</f>
        <v>0</v>
      </c>
      <c r="D200" s="266">
        <f>HT_Berechnung!I209</f>
        <v>0</v>
      </c>
      <c r="E200" s="268">
        <f>HT_Berechnung!K209</f>
        <v>0</v>
      </c>
      <c r="F200" s="172">
        <f>HT_Berechnung!L209</f>
        <v>0</v>
      </c>
    </row>
    <row r="201" spans="2:6" x14ac:dyDescent="0.25">
      <c r="B201" s="235" t="str">
        <f>HT_Berechnung!G210</f>
        <v/>
      </c>
      <c r="C201" s="262">
        <f>HT_Berechnung!J210</f>
        <v>0</v>
      </c>
      <c r="D201" s="266">
        <f>HT_Berechnung!I210</f>
        <v>0</v>
      </c>
      <c r="E201" s="268">
        <f>HT_Berechnung!K210</f>
        <v>0</v>
      </c>
      <c r="F201" s="172">
        <f>HT_Berechnung!L210</f>
        <v>0</v>
      </c>
    </row>
    <row r="202" spans="2:6" x14ac:dyDescent="0.25">
      <c r="B202" s="235" t="str">
        <f>HT_Berechnung!G211</f>
        <v/>
      </c>
      <c r="C202" s="262">
        <f>HT_Berechnung!J211</f>
        <v>0</v>
      </c>
      <c r="D202" s="266">
        <f>HT_Berechnung!I211</f>
        <v>0</v>
      </c>
      <c r="E202" s="268">
        <f>HT_Berechnung!K211</f>
        <v>0</v>
      </c>
      <c r="F202" s="172">
        <f>HT_Berechnung!L211</f>
        <v>0</v>
      </c>
    </row>
    <row r="203" spans="2:6" x14ac:dyDescent="0.25">
      <c r="B203" s="235" t="str">
        <f>HT_Berechnung!G212</f>
        <v/>
      </c>
      <c r="C203" s="262">
        <f>HT_Berechnung!J212</f>
        <v>0</v>
      </c>
      <c r="D203" s="266">
        <f>HT_Berechnung!I212</f>
        <v>0</v>
      </c>
      <c r="E203" s="268">
        <f>HT_Berechnung!K212</f>
        <v>0</v>
      </c>
      <c r="F203" s="172">
        <f>HT_Berechnung!L212</f>
        <v>0</v>
      </c>
    </row>
    <row r="204" spans="2:6" x14ac:dyDescent="0.25">
      <c r="B204" s="235" t="str">
        <f>HT_Berechnung!G213</f>
        <v/>
      </c>
      <c r="C204" s="262">
        <f>HT_Berechnung!J213</f>
        <v>0</v>
      </c>
      <c r="D204" s="266">
        <f>HT_Berechnung!I213</f>
        <v>0</v>
      </c>
      <c r="E204" s="268">
        <f>HT_Berechnung!K213</f>
        <v>0</v>
      </c>
      <c r="F204" s="172">
        <f>HT_Berechnung!L213</f>
        <v>0</v>
      </c>
    </row>
    <row r="205" spans="2:6" x14ac:dyDescent="0.25">
      <c r="B205" s="235" t="str">
        <f>HT_Berechnung!G214</f>
        <v/>
      </c>
      <c r="C205" s="262">
        <f>HT_Berechnung!J214</f>
        <v>0</v>
      </c>
      <c r="D205" s="266">
        <f>HT_Berechnung!I214</f>
        <v>0</v>
      </c>
      <c r="E205" s="268">
        <f>HT_Berechnung!K214</f>
        <v>0</v>
      </c>
      <c r="F205" s="172">
        <f>HT_Berechnung!L214</f>
        <v>0</v>
      </c>
    </row>
    <row r="206" spans="2:6" x14ac:dyDescent="0.25">
      <c r="B206" s="235" t="str">
        <f>HT_Berechnung!G215</f>
        <v/>
      </c>
      <c r="C206" s="262">
        <f>HT_Berechnung!J215</f>
        <v>0</v>
      </c>
      <c r="D206" s="266">
        <f>HT_Berechnung!I215</f>
        <v>0</v>
      </c>
      <c r="E206" s="268">
        <f>HT_Berechnung!K215</f>
        <v>0</v>
      </c>
      <c r="F206" s="172">
        <f>HT_Berechnung!L215</f>
        <v>0</v>
      </c>
    </row>
    <row r="207" spans="2:6" x14ac:dyDescent="0.25">
      <c r="B207" s="235" t="str">
        <f>HT_Berechnung!G216</f>
        <v/>
      </c>
      <c r="C207" s="262">
        <f>HT_Berechnung!J216</f>
        <v>0</v>
      </c>
      <c r="D207" s="266">
        <f>HT_Berechnung!I216</f>
        <v>0</v>
      </c>
      <c r="E207" s="268">
        <f>HT_Berechnung!K216</f>
        <v>0</v>
      </c>
      <c r="F207" s="172">
        <f>HT_Berechnung!L216</f>
        <v>0</v>
      </c>
    </row>
    <row r="208" spans="2:6" x14ac:dyDescent="0.25">
      <c r="B208" s="235" t="str">
        <f>HT_Berechnung!G217</f>
        <v/>
      </c>
      <c r="C208" s="262">
        <f>HT_Berechnung!J217</f>
        <v>0</v>
      </c>
      <c r="D208" s="266">
        <f>HT_Berechnung!I217</f>
        <v>0</v>
      </c>
      <c r="E208" s="268">
        <f>HT_Berechnung!K217</f>
        <v>0</v>
      </c>
      <c r="F208" s="172">
        <f>HT_Berechnung!L217</f>
        <v>0</v>
      </c>
    </row>
    <row r="209" spans="2:6" x14ac:dyDescent="0.25">
      <c r="B209" s="235" t="str">
        <f>HT_Berechnung!G218</f>
        <v/>
      </c>
      <c r="C209" s="262">
        <f>HT_Berechnung!J218</f>
        <v>0</v>
      </c>
      <c r="D209" s="266">
        <f>HT_Berechnung!I218</f>
        <v>0</v>
      </c>
      <c r="E209" s="268">
        <f>HT_Berechnung!K218</f>
        <v>0</v>
      </c>
      <c r="F209" s="172">
        <f>HT_Berechnung!L218</f>
        <v>0</v>
      </c>
    </row>
    <row r="210" spans="2:6" x14ac:dyDescent="0.25">
      <c r="B210" s="235" t="str">
        <f>HT_Berechnung!G219</f>
        <v/>
      </c>
      <c r="C210" s="262">
        <f>HT_Berechnung!J219</f>
        <v>0</v>
      </c>
      <c r="D210" s="266">
        <f>HT_Berechnung!I219</f>
        <v>0</v>
      </c>
      <c r="E210" s="268">
        <f>HT_Berechnung!K219</f>
        <v>0</v>
      </c>
      <c r="F210" s="172">
        <f>HT_Berechnung!L219</f>
        <v>0</v>
      </c>
    </row>
    <row r="211" spans="2:6" x14ac:dyDescent="0.25">
      <c r="B211" s="235" t="str">
        <f>HT_Berechnung!G220</f>
        <v/>
      </c>
      <c r="C211" s="262">
        <f>HT_Berechnung!J220</f>
        <v>0</v>
      </c>
      <c r="D211" s="266">
        <f>HT_Berechnung!I220</f>
        <v>0</v>
      </c>
      <c r="E211" s="268">
        <f>HT_Berechnung!K220</f>
        <v>0</v>
      </c>
      <c r="F211" s="172">
        <f>HT_Berechnung!L220</f>
        <v>0</v>
      </c>
    </row>
    <row r="212" spans="2:6" x14ac:dyDescent="0.25">
      <c r="B212" s="235" t="str">
        <f>HT_Berechnung!G221</f>
        <v/>
      </c>
      <c r="C212" s="262">
        <f>HT_Berechnung!J221</f>
        <v>0</v>
      </c>
      <c r="D212" s="266">
        <f>HT_Berechnung!I221</f>
        <v>0</v>
      </c>
      <c r="E212" s="268">
        <f>HT_Berechnung!K221</f>
        <v>0</v>
      </c>
      <c r="F212" s="172">
        <f>HT_Berechnung!L221</f>
        <v>0</v>
      </c>
    </row>
    <row r="213" spans="2:6" x14ac:dyDescent="0.25">
      <c r="B213" s="235" t="str">
        <f>HT_Berechnung!G222</f>
        <v/>
      </c>
      <c r="C213" s="262">
        <f>HT_Berechnung!J222</f>
        <v>0</v>
      </c>
      <c r="D213" s="266">
        <f>HT_Berechnung!I222</f>
        <v>0</v>
      </c>
      <c r="E213" s="268">
        <f>HT_Berechnung!K222</f>
        <v>0</v>
      </c>
      <c r="F213" s="172">
        <f>HT_Berechnung!L222</f>
        <v>0</v>
      </c>
    </row>
    <row r="214" spans="2:6" x14ac:dyDescent="0.25">
      <c r="B214" s="235" t="str">
        <f>HT_Berechnung!G223</f>
        <v/>
      </c>
      <c r="C214" s="262">
        <f>HT_Berechnung!J223</f>
        <v>0</v>
      </c>
      <c r="D214" s="266">
        <f>HT_Berechnung!I223</f>
        <v>0</v>
      </c>
      <c r="E214" s="268">
        <f>HT_Berechnung!K223</f>
        <v>0</v>
      </c>
      <c r="F214" s="172">
        <f>HT_Berechnung!L223</f>
        <v>0</v>
      </c>
    </row>
    <row r="215" spans="2:6" x14ac:dyDescent="0.25">
      <c r="B215" s="235" t="str">
        <f>HT_Berechnung!G224</f>
        <v/>
      </c>
      <c r="C215" s="262">
        <f>HT_Berechnung!J224</f>
        <v>0</v>
      </c>
      <c r="D215" s="266">
        <f>HT_Berechnung!I224</f>
        <v>0</v>
      </c>
      <c r="E215" s="268">
        <f>HT_Berechnung!K224</f>
        <v>0</v>
      </c>
      <c r="F215" s="172">
        <f>HT_Berechnung!L224</f>
        <v>0</v>
      </c>
    </row>
    <row r="216" spans="2:6" x14ac:dyDescent="0.25">
      <c r="B216" s="235" t="str">
        <f>HT_Berechnung!G225</f>
        <v/>
      </c>
      <c r="C216" s="262">
        <f>HT_Berechnung!J225</f>
        <v>0</v>
      </c>
      <c r="D216" s="266">
        <f>HT_Berechnung!I225</f>
        <v>0</v>
      </c>
      <c r="E216" s="268">
        <f>HT_Berechnung!K225</f>
        <v>0</v>
      </c>
      <c r="F216" s="172">
        <f>HT_Berechnung!L225</f>
        <v>0</v>
      </c>
    </row>
    <row r="217" spans="2:6" x14ac:dyDescent="0.25">
      <c r="B217" s="235" t="str">
        <f>HT_Berechnung!G226</f>
        <v/>
      </c>
      <c r="C217" s="262">
        <f>HT_Berechnung!J226</f>
        <v>0</v>
      </c>
      <c r="D217" s="266">
        <f>HT_Berechnung!I226</f>
        <v>0</v>
      </c>
      <c r="E217" s="268">
        <f>HT_Berechnung!K226</f>
        <v>0</v>
      </c>
      <c r="F217" s="172">
        <f>HT_Berechnung!L226</f>
        <v>0</v>
      </c>
    </row>
    <row r="218" spans="2:6" x14ac:dyDescent="0.25">
      <c r="B218" s="235" t="str">
        <f>HT_Berechnung!G227</f>
        <v/>
      </c>
      <c r="C218" s="262">
        <f>HT_Berechnung!J227</f>
        <v>0</v>
      </c>
      <c r="D218" s="266">
        <f>HT_Berechnung!I227</f>
        <v>0</v>
      </c>
      <c r="E218" s="268">
        <f>HT_Berechnung!K227</f>
        <v>0</v>
      </c>
      <c r="F218" s="172">
        <f>HT_Berechnung!L227</f>
        <v>0</v>
      </c>
    </row>
    <row r="219" spans="2:6" x14ac:dyDescent="0.25">
      <c r="B219" s="235" t="str">
        <f>HT_Berechnung!G228</f>
        <v/>
      </c>
      <c r="C219" s="262">
        <f>HT_Berechnung!J228</f>
        <v>0</v>
      </c>
      <c r="D219" s="266">
        <f>HT_Berechnung!I228</f>
        <v>0</v>
      </c>
      <c r="E219" s="268">
        <f>HT_Berechnung!K228</f>
        <v>0</v>
      </c>
      <c r="F219" s="172">
        <f>HT_Berechnung!L228</f>
        <v>0</v>
      </c>
    </row>
    <row r="220" spans="2:6" x14ac:dyDescent="0.25">
      <c r="B220" s="235" t="str">
        <f>HT_Berechnung!G229</f>
        <v/>
      </c>
      <c r="C220" s="262">
        <f>HT_Berechnung!J229</f>
        <v>0</v>
      </c>
      <c r="D220" s="266">
        <f>HT_Berechnung!I229</f>
        <v>0</v>
      </c>
      <c r="E220" s="268">
        <f>HT_Berechnung!K229</f>
        <v>0</v>
      </c>
      <c r="F220" s="172">
        <f>HT_Berechnung!L229</f>
        <v>0</v>
      </c>
    </row>
    <row r="221" spans="2:6" x14ac:dyDescent="0.25">
      <c r="B221" s="235" t="str">
        <f>HT_Berechnung!G230</f>
        <v/>
      </c>
      <c r="C221" s="262">
        <f>HT_Berechnung!J230</f>
        <v>0</v>
      </c>
      <c r="D221" s="266">
        <f>HT_Berechnung!I230</f>
        <v>0</v>
      </c>
      <c r="E221" s="268">
        <f>HT_Berechnung!K230</f>
        <v>0</v>
      </c>
      <c r="F221" s="172">
        <f>HT_Berechnung!L230</f>
        <v>0</v>
      </c>
    </row>
    <row r="222" spans="2:6" x14ac:dyDescent="0.25">
      <c r="B222" s="235" t="str">
        <f>HT_Berechnung!G231</f>
        <v/>
      </c>
      <c r="C222" s="262">
        <f>HT_Berechnung!J231</f>
        <v>0</v>
      </c>
      <c r="D222" s="266">
        <f>HT_Berechnung!I231</f>
        <v>0</v>
      </c>
      <c r="E222" s="268">
        <f>HT_Berechnung!K231</f>
        <v>0</v>
      </c>
      <c r="F222" s="172">
        <f>HT_Berechnung!L231</f>
        <v>0</v>
      </c>
    </row>
    <row r="223" spans="2:6" x14ac:dyDescent="0.25">
      <c r="B223" s="235" t="str">
        <f>HT_Berechnung!G232</f>
        <v/>
      </c>
      <c r="C223" s="262">
        <f>HT_Berechnung!J232</f>
        <v>0</v>
      </c>
      <c r="D223" s="266">
        <f>HT_Berechnung!I232</f>
        <v>0</v>
      </c>
      <c r="E223" s="268">
        <f>HT_Berechnung!K232</f>
        <v>0</v>
      </c>
      <c r="F223" s="172">
        <f>HT_Berechnung!L232</f>
        <v>0</v>
      </c>
    </row>
    <row r="224" spans="2:6" x14ac:dyDescent="0.25">
      <c r="B224" s="235" t="str">
        <f>HT_Berechnung!G233</f>
        <v/>
      </c>
      <c r="C224" s="262">
        <f>HT_Berechnung!J233</f>
        <v>0</v>
      </c>
      <c r="D224" s="266">
        <f>HT_Berechnung!I233</f>
        <v>0</v>
      </c>
      <c r="E224" s="268">
        <f>HT_Berechnung!K233</f>
        <v>0</v>
      </c>
      <c r="F224" s="172">
        <f>HT_Berechnung!L233</f>
        <v>0</v>
      </c>
    </row>
    <row r="225" spans="2:6" x14ac:dyDescent="0.25">
      <c r="B225" s="235" t="str">
        <f>HT_Berechnung!G234</f>
        <v/>
      </c>
      <c r="C225" s="262">
        <f>HT_Berechnung!J234</f>
        <v>0</v>
      </c>
      <c r="D225" s="266">
        <f>HT_Berechnung!I234</f>
        <v>0</v>
      </c>
      <c r="E225" s="268">
        <f>HT_Berechnung!K234</f>
        <v>0</v>
      </c>
      <c r="F225" s="172">
        <f>HT_Berechnung!L234</f>
        <v>0</v>
      </c>
    </row>
    <row r="226" spans="2:6" x14ac:dyDescent="0.25">
      <c r="B226" s="235" t="str">
        <f>HT_Berechnung!G235</f>
        <v/>
      </c>
      <c r="C226" s="262">
        <f>HT_Berechnung!J235</f>
        <v>0</v>
      </c>
      <c r="D226" s="266">
        <f>HT_Berechnung!I235</f>
        <v>0</v>
      </c>
      <c r="E226" s="268">
        <f>HT_Berechnung!K235</f>
        <v>0</v>
      </c>
      <c r="F226" s="172">
        <f>HT_Berechnung!L235</f>
        <v>0</v>
      </c>
    </row>
    <row r="227" spans="2:6" x14ac:dyDescent="0.25">
      <c r="B227" s="235" t="str">
        <f>HT_Berechnung!G236</f>
        <v/>
      </c>
      <c r="C227" s="262">
        <f>HT_Berechnung!J236</f>
        <v>0</v>
      </c>
      <c r="D227" s="266">
        <f>HT_Berechnung!I236</f>
        <v>0</v>
      </c>
      <c r="E227" s="268">
        <f>HT_Berechnung!K236</f>
        <v>0</v>
      </c>
      <c r="F227" s="172">
        <f>HT_Berechnung!L236</f>
        <v>0</v>
      </c>
    </row>
    <row r="228" spans="2:6" x14ac:dyDescent="0.25">
      <c r="B228" s="235" t="str">
        <f>HT_Berechnung!G237</f>
        <v/>
      </c>
      <c r="C228" s="262">
        <f>HT_Berechnung!J237</f>
        <v>0</v>
      </c>
      <c r="D228" s="266">
        <f>HT_Berechnung!I237</f>
        <v>0</v>
      </c>
      <c r="E228" s="268">
        <f>HT_Berechnung!K237</f>
        <v>0</v>
      </c>
      <c r="F228" s="172">
        <f>HT_Berechnung!L237</f>
        <v>0</v>
      </c>
    </row>
    <row r="229" spans="2:6" x14ac:dyDescent="0.25">
      <c r="B229" s="235" t="str">
        <f>HT_Berechnung!G238</f>
        <v/>
      </c>
      <c r="C229" s="262">
        <f>HT_Berechnung!J238</f>
        <v>0</v>
      </c>
      <c r="D229" s="266">
        <f>HT_Berechnung!I238</f>
        <v>0</v>
      </c>
      <c r="E229" s="268">
        <f>HT_Berechnung!K238</f>
        <v>0</v>
      </c>
      <c r="F229" s="172">
        <f>HT_Berechnung!L238</f>
        <v>0</v>
      </c>
    </row>
    <row r="230" spans="2:6" x14ac:dyDescent="0.25">
      <c r="B230" s="235" t="str">
        <f>HT_Berechnung!G239</f>
        <v/>
      </c>
      <c r="C230" s="262">
        <f>HT_Berechnung!J239</f>
        <v>0</v>
      </c>
      <c r="D230" s="266">
        <f>HT_Berechnung!I239</f>
        <v>0</v>
      </c>
      <c r="E230" s="268">
        <f>HT_Berechnung!K239</f>
        <v>0</v>
      </c>
      <c r="F230" s="172">
        <f>HT_Berechnung!L239</f>
        <v>0</v>
      </c>
    </row>
    <row r="231" spans="2:6" x14ac:dyDescent="0.25">
      <c r="B231" s="235" t="str">
        <f>HT_Berechnung!G240</f>
        <v/>
      </c>
      <c r="C231" s="262">
        <f>HT_Berechnung!J240</f>
        <v>0</v>
      </c>
      <c r="D231" s="266">
        <f>HT_Berechnung!I240</f>
        <v>0</v>
      </c>
      <c r="E231" s="268">
        <f>HT_Berechnung!K240</f>
        <v>0</v>
      </c>
      <c r="F231" s="172">
        <f>HT_Berechnung!L240</f>
        <v>0</v>
      </c>
    </row>
    <row r="232" spans="2:6" x14ac:dyDescent="0.25">
      <c r="B232" s="235" t="str">
        <f>HT_Berechnung!G241</f>
        <v/>
      </c>
      <c r="C232" s="262">
        <f>HT_Berechnung!J241</f>
        <v>0</v>
      </c>
      <c r="D232" s="266">
        <f>HT_Berechnung!I241</f>
        <v>0</v>
      </c>
      <c r="E232" s="268">
        <f>HT_Berechnung!K241</f>
        <v>0</v>
      </c>
      <c r="F232" s="172">
        <f>HT_Berechnung!L241</f>
        <v>0</v>
      </c>
    </row>
    <row r="233" spans="2:6" x14ac:dyDescent="0.25">
      <c r="B233" s="235" t="str">
        <f>HT_Berechnung!G242</f>
        <v/>
      </c>
      <c r="C233" s="262">
        <f>HT_Berechnung!J242</f>
        <v>0</v>
      </c>
      <c r="D233" s="266">
        <f>HT_Berechnung!I242</f>
        <v>0</v>
      </c>
      <c r="E233" s="268">
        <f>HT_Berechnung!K242</f>
        <v>0</v>
      </c>
      <c r="F233" s="172">
        <f>HT_Berechnung!L242</f>
        <v>0</v>
      </c>
    </row>
    <row r="234" spans="2:6" x14ac:dyDescent="0.25">
      <c r="B234" s="235" t="str">
        <f>HT_Berechnung!G243</f>
        <v/>
      </c>
      <c r="C234" s="262">
        <f>HT_Berechnung!J243</f>
        <v>0</v>
      </c>
      <c r="D234" s="266">
        <f>HT_Berechnung!I243</f>
        <v>0</v>
      </c>
      <c r="E234" s="268">
        <f>HT_Berechnung!K243</f>
        <v>0</v>
      </c>
      <c r="F234" s="172">
        <f>HT_Berechnung!L243</f>
        <v>0</v>
      </c>
    </row>
    <row r="235" spans="2:6" x14ac:dyDescent="0.25">
      <c r="B235" s="235" t="str">
        <f>HT_Berechnung!G244</f>
        <v/>
      </c>
      <c r="C235" s="262">
        <f>HT_Berechnung!J244</f>
        <v>0</v>
      </c>
      <c r="D235" s="266">
        <f>HT_Berechnung!I244</f>
        <v>0</v>
      </c>
      <c r="E235" s="268">
        <f>HT_Berechnung!K244</f>
        <v>0</v>
      </c>
      <c r="F235" s="172">
        <f>HT_Berechnung!L244</f>
        <v>0</v>
      </c>
    </row>
    <row r="236" spans="2:6" x14ac:dyDescent="0.25">
      <c r="B236" s="235" t="str">
        <f>HT_Berechnung!G245</f>
        <v/>
      </c>
      <c r="C236" s="262">
        <f>HT_Berechnung!J245</f>
        <v>0</v>
      </c>
      <c r="D236" s="266">
        <f>HT_Berechnung!I245</f>
        <v>0</v>
      </c>
      <c r="E236" s="268">
        <f>HT_Berechnung!K245</f>
        <v>0</v>
      </c>
      <c r="F236" s="172">
        <f>HT_Berechnung!L245</f>
        <v>0</v>
      </c>
    </row>
    <row r="237" spans="2:6" x14ac:dyDescent="0.25">
      <c r="B237" s="235" t="str">
        <f>HT_Berechnung!G246</f>
        <v/>
      </c>
      <c r="C237" s="262">
        <f>HT_Berechnung!J246</f>
        <v>0</v>
      </c>
      <c r="D237" s="266">
        <f>HT_Berechnung!I246</f>
        <v>0</v>
      </c>
      <c r="E237" s="268">
        <f>HT_Berechnung!K246</f>
        <v>0</v>
      </c>
      <c r="F237" s="172">
        <f>HT_Berechnung!L246</f>
        <v>0</v>
      </c>
    </row>
    <row r="238" spans="2:6" x14ac:dyDescent="0.25">
      <c r="B238" s="235" t="str">
        <f>HT_Berechnung!G247</f>
        <v/>
      </c>
      <c r="C238" s="262">
        <f>HT_Berechnung!J247</f>
        <v>0</v>
      </c>
      <c r="D238" s="266">
        <f>HT_Berechnung!I247</f>
        <v>0</v>
      </c>
      <c r="E238" s="268">
        <f>HT_Berechnung!K247</f>
        <v>0</v>
      </c>
      <c r="F238" s="172">
        <f>HT_Berechnung!L247</f>
        <v>0</v>
      </c>
    </row>
    <row r="239" spans="2:6" x14ac:dyDescent="0.25">
      <c r="B239" s="235" t="str">
        <f>HT_Berechnung!G248</f>
        <v/>
      </c>
      <c r="C239" s="262">
        <f>HT_Berechnung!J248</f>
        <v>0</v>
      </c>
      <c r="D239" s="266">
        <f>HT_Berechnung!I248</f>
        <v>0</v>
      </c>
      <c r="E239" s="268">
        <f>HT_Berechnung!K248</f>
        <v>0</v>
      </c>
      <c r="F239" s="172">
        <f>HT_Berechnung!L248</f>
        <v>0</v>
      </c>
    </row>
    <row r="240" spans="2:6" x14ac:dyDescent="0.25">
      <c r="B240" s="235" t="str">
        <f>HT_Berechnung!G249</f>
        <v/>
      </c>
      <c r="C240" s="262">
        <f>HT_Berechnung!J249</f>
        <v>0</v>
      </c>
      <c r="D240" s="266">
        <f>HT_Berechnung!I249</f>
        <v>0</v>
      </c>
      <c r="E240" s="268">
        <f>HT_Berechnung!K249</f>
        <v>0</v>
      </c>
      <c r="F240" s="172">
        <f>HT_Berechnung!L249</f>
        <v>0</v>
      </c>
    </row>
    <row r="241" spans="2:6" x14ac:dyDescent="0.25">
      <c r="B241" s="235" t="str">
        <f>HT_Berechnung!G250</f>
        <v/>
      </c>
      <c r="C241" s="262">
        <f>HT_Berechnung!J250</f>
        <v>0</v>
      </c>
      <c r="D241" s="266">
        <f>HT_Berechnung!I250</f>
        <v>0</v>
      </c>
      <c r="E241" s="268">
        <f>HT_Berechnung!K250</f>
        <v>0</v>
      </c>
      <c r="F241" s="172">
        <f>HT_Berechnung!L250</f>
        <v>0</v>
      </c>
    </row>
    <row r="242" spans="2:6" x14ac:dyDescent="0.25">
      <c r="B242" s="235" t="str">
        <f>HT_Berechnung!G251</f>
        <v/>
      </c>
      <c r="C242" s="262">
        <f>HT_Berechnung!J251</f>
        <v>0</v>
      </c>
      <c r="D242" s="266">
        <f>HT_Berechnung!I251</f>
        <v>0</v>
      </c>
      <c r="E242" s="268">
        <f>HT_Berechnung!K251</f>
        <v>0</v>
      </c>
      <c r="F242" s="172">
        <f>HT_Berechnung!L251</f>
        <v>0</v>
      </c>
    </row>
    <row r="243" spans="2:6" x14ac:dyDescent="0.25">
      <c r="B243" s="235" t="str">
        <f>HT_Berechnung!G252</f>
        <v/>
      </c>
      <c r="C243" s="262">
        <f>HT_Berechnung!J252</f>
        <v>0</v>
      </c>
      <c r="D243" s="266">
        <f>HT_Berechnung!I252</f>
        <v>0</v>
      </c>
      <c r="E243" s="268">
        <f>HT_Berechnung!K252</f>
        <v>0</v>
      </c>
      <c r="F243" s="172">
        <f>HT_Berechnung!L252</f>
        <v>0</v>
      </c>
    </row>
    <row r="244" spans="2:6" x14ac:dyDescent="0.25">
      <c r="B244" s="235" t="str">
        <f>HT_Berechnung!G253</f>
        <v/>
      </c>
      <c r="C244" s="262">
        <f>HT_Berechnung!J253</f>
        <v>0</v>
      </c>
      <c r="D244" s="266">
        <f>HT_Berechnung!I253</f>
        <v>0</v>
      </c>
      <c r="E244" s="268">
        <f>HT_Berechnung!K253</f>
        <v>0</v>
      </c>
      <c r="F244" s="172">
        <f>HT_Berechnung!L253</f>
        <v>0</v>
      </c>
    </row>
    <row r="245" spans="2:6" x14ac:dyDescent="0.25">
      <c r="B245" s="235" t="str">
        <f>HT_Berechnung!G254</f>
        <v/>
      </c>
      <c r="C245" s="262">
        <f>HT_Berechnung!J254</f>
        <v>0</v>
      </c>
      <c r="D245" s="266">
        <f>HT_Berechnung!I254</f>
        <v>0</v>
      </c>
      <c r="E245" s="268">
        <f>HT_Berechnung!K254</f>
        <v>0</v>
      </c>
      <c r="F245" s="172">
        <f>HT_Berechnung!L254</f>
        <v>0</v>
      </c>
    </row>
    <row r="246" spans="2:6" x14ac:dyDescent="0.25">
      <c r="B246" s="235" t="str">
        <f>HT_Berechnung!G255</f>
        <v/>
      </c>
      <c r="C246" s="262">
        <f>HT_Berechnung!J255</f>
        <v>0</v>
      </c>
      <c r="D246" s="266">
        <f>HT_Berechnung!I255</f>
        <v>0</v>
      </c>
      <c r="E246" s="268">
        <f>HT_Berechnung!K255</f>
        <v>0</v>
      </c>
      <c r="F246" s="172">
        <f>HT_Berechnung!L255</f>
        <v>0</v>
      </c>
    </row>
    <row r="247" spans="2:6" x14ac:dyDescent="0.25">
      <c r="B247" s="235" t="str">
        <f>HT_Berechnung!G256</f>
        <v/>
      </c>
      <c r="C247" s="262">
        <f>HT_Berechnung!J256</f>
        <v>0</v>
      </c>
      <c r="D247" s="266">
        <f>HT_Berechnung!I256</f>
        <v>0</v>
      </c>
      <c r="E247" s="268">
        <f>HT_Berechnung!K256</f>
        <v>0</v>
      </c>
      <c r="F247" s="172">
        <f>HT_Berechnung!L256</f>
        <v>0</v>
      </c>
    </row>
    <row r="248" spans="2:6" x14ac:dyDescent="0.25">
      <c r="B248" s="235" t="str">
        <f>HT_Berechnung!G257</f>
        <v/>
      </c>
      <c r="C248" s="262">
        <f>HT_Berechnung!J257</f>
        <v>0</v>
      </c>
      <c r="D248" s="266">
        <f>HT_Berechnung!I257</f>
        <v>0</v>
      </c>
      <c r="E248" s="268">
        <f>HT_Berechnung!K257</f>
        <v>0</v>
      </c>
      <c r="F248" s="172">
        <f>HT_Berechnung!L257</f>
        <v>0</v>
      </c>
    </row>
    <row r="249" spans="2:6" x14ac:dyDescent="0.25">
      <c r="B249" s="235" t="str">
        <f>HT_Berechnung!G258</f>
        <v/>
      </c>
      <c r="C249" s="262">
        <f>HT_Berechnung!J258</f>
        <v>0</v>
      </c>
      <c r="D249" s="266">
        <f>HT_Berechnung!I258</f>
        <v>0</v>
      </c>
      <c r="E249" s="268">
        <f>HT_Berechnung!K258</f>
        <v>0</v>
      </c>
      <c r="F249" s="172">
        <f>HT_Berechnung!L258</f>
        <v>0</v>
      </c>
    </row>
    <row r="250" spans="2:6" x14ac:dyDescent="0.25">
      <c r="B250" s="235" t="str">
        <f>HT_Berechnung!G259</f>
        <v/>
      </c>
      <c r="C250" s="262">
        <f>HT_Berechnung!J259</f>
        <v>0</v>
      </c>
      <c r="D250" s="266">
        <f>HT_Berechnung!I259</f>
        <v>0</v>
      </c>
      <c r="E250" s="268">
        <f>HT_Berechnung!K259</f>
        <v>0</v>
      </c>
      <c r="F250" s="172">
        <f>HT_Berechnung!L259</f>
        <v>0</v>
      </c>
    </row>
    <row r="251" spans="2:6" x14ac:dyDescent="0.25">
      <c r="B251" s="235" t="str">
        <f>HT_Berechnung!G260</f>
        <v/>
      </c>
      <c r="C251" s="262">
        <f>HT_Berechnung!J260</f>
        <v>0</v>
      </c>
      <c r="D251" s="266">
        <f>HT_Berechnung!I260</f>
        <v>0</v>
      </c>
      <c r="E251" s="268">
        <f>HT_Berechnung!K260</f>
        <v>0</v>
      </c>
      <c r="F251" s="172">
        <f>HT_Berechnung!L260</f>
        <v>0</v>
      </c>
    </row>
    <row r="252" spans="2:6" x14ac:dyDescent="0.25">
      <c r="B252" s="235" t="str">
        <f>HT_Berechnung!G261</f>
        <v/>
      </c>
      <c r="C252" s="262">
        <f>HT_Berechnung!J261</f>
        <v>0</v>
      </c>
      <c r="D252" s="266">
        <f>HT_Berechnung!I261</f>
        <v>0</v>
      </c>
      <c r="E252" s="268">
        <f>HT_Berechnung!K261</f>
        <v>0</v>
      </c>
      <c r="F252" s="172">
        <f>HT_Berechnung!L261</f>
        <v>0</v>
      </c>
    </row>
    <row r="253" spans="2:6" x14ac:dyDescent="0.25">
      <c r="B253" s="235" t="str">
        <f>HT_Berechnung!G262</f>
        <v/>
      </c>
      <c r="C253" s="262">
        <f>HT_Berechnung!J262</f>
        <v>0</v>
      </c>
      <c r="D253" s="266">
        <f>HT_Berechnung!I262</f>
        <v>0</v>
      </c>
      <c r="E253" s="268">
        <f>HT_Berechnung!K262</f>
        <v>0</v>
      </c>
      <c r="F253" s="172">
        <f>HT_Berechnung!L262</f>
        <v>0</v>
      </c>
    </row>
    <row r="254" spans="2:6" x14ac:dyDescent="0.25">
      <c r="B254" s="235" t="str">
        <f>HT_Berechnung!G263</f>
        <v/>
      </c>
      <c r="C254" s="262">
        <f>HT_Berechnung!J263</f>
        <v>0</v>
      </c>
      <c r="D254" s="266">
        <f>HT_Berechnung!I263</f>
        <v>0</v>
      </c>
      <c r="E254" s="268">
        <f>HT_Berechnung!K263</f>
        <v>0</v>
      </c>
      <c r="F254" s="172">
        <f>HT_Berechnung!L263</f>
        <v>0</v>
      </c>
    </row>
    <row r="255" spans="2:6" x14ac:dyDescent="0.25">
      <c r="B255" s="235" t="str">
        <f>HT_Berechnung!G264</f>
        <v/>
      </c>
      <c r="C255" s="262">
        <f>HT_Berechnung!J264</f>
        <v>0</v>
      </c>
      <c r="D255" s="266">
        <f>HT_Berechnung!I264</f>
        <v>0</v>
      </c>
      <c r="E255" s="268">
        <f>HT_Berechnung!K264</f>
        <v>0</v>
      </c>
      <c r="F255" s="172">
        <f>HT_Berechnung!L264</f>
        <v>0</v>
      </c>
    </row>
    <row r="256" spans="2:6" x14ac:dyDescent="0.25">
      <c r="B256" s="235" t="str">
        <f>HT_Berechnung!G265</f>
        <v/>
      </c>
      <c r="C256" s="262">
        <f>HT_Berechnung!J265</f>
        <v>0</v>
      </c>
      <c r="D256" s="266">
        <f>HT_Berechnung!I265</f>
        <v>0</v>
      </c>
      <c r="E256" s="268">
        <f>HT_Berechnung!K265</f>
        <v>0</v>
      </c>
      <c r="F256" s="172">
        <f>HT_Berechnung!L265</f>
        <v>0</v>
      </c>
    </row>
    <row r="257" spans="2:6" x14ac:dyDescent="0.25">
      <c r="B257" s="235" t="str">
        <f>HT_Berechnung!G266</f>
        <v/>
      </c>
      <c r="C257" s="262">
        <f>HT_Berechnung!J266</f>
        <v>0</v>
      </c>
      <c r="D257" s="266">
        <f>HT_Berechnung!I266</f>
        <v>0</v>
      </c>
      <c r="E257" s="268">
        <f>HT_Berechnung!K266</f>
        <v>0</v>
      </c>
      <c r="F257" s="172">
        <f>HT_Berechnung!L266</f>
        <v>0</v>
      </c>
    </row>
    <row r="258" spans="2:6" x14ac:dyDescent="0.25">
      <c r="B258" s="235" t="str">
        <f>HT_Berechnung!G267</f>
        <v/>
      </c>
      <c r="C258" s="262">
        <f>HT_Berechnung!J267</f>
        <v>0</v>
      </c>
      <c r="D258" s="266">
        <f>HT_Berechnung!I267</f>
        <v>0</v>
      </c>
      <c r="E258" s="268">
        <f>HT_Berechnung!K267</f>
        <v>0</v>
      </c>
      <c r="F258" s="172">
        <f>HT_Berechnung!L267</f>
        <v>0</v>
      </c>
    </row>
    <row r="259" spans="2:6" x14ac:dyDescent="0.25">
      <c r="B259" s="235" t="str">
        <f>HT_Berechnung!G268</f>
        <v/>
      </c>
      <c r="C259" s="262">
        <f>HT_Berechnung!J268</f>
        <v>0</v>
      </c>
      <c r="D259" s="266">
        <f>HT_Berechnung!I268</f>
        <v>0</v>
      </c>
      <c r="E259" s="268">
        <f>HT_Berechnung!K268</f>
        <v>0</v>
      </c>
      <c r="F259" s="172">
        <f>HT_Berechnung!L268</f>
        <v>0</v>
      </c>
    </row>
    <row r="260" spans="2:6" x14ac:dyDescent="0.25">
      <c r="B260" s="235" t="str">
        <f>HT_Berechnung!G269</f>
        <v/>
      </c>
      <c r="C260" s="262">
        <f>HT_Berechnung!J269</f>
        <v>0</v>
      </c>
      <c r="D260" s="266">
        <f>HT_Berechnung!I269</f>
        <v>0</v>
      </c>
      <c r="E260" s="268">
        <f>HT_Berechnung!K269</f>
        <v>0</v>
      </c>
      <c r="F260" s="172">
        <f>HT_Berechnung!L269</f>
        <v>0</v>
      </c>
    </row>
    <row r="261" spans="2:6" x14ac:dyDescent="0.25">
      <c r="B261" s="235" t="str">
        <f>HT_Berechnung!G270</f>
        <v/>
      </c>
      <c r="C261" s="262">
        <f>HT_Berechnung!J270</f>
        <v>0</v>
      </c>
      <c r="D261" s="266">
        <f>HT_Berechnung!I270</f>
        <v>0</v>
      </c>
      <c r="E261" s="268">
        <f>HT_Berechnung!K270</f>
        <v>0</v>
      </c>
      <c r="F261" s="172">
        <f>HT_Berechnung!L270</f>
        <v>0</v>
      </c>
    </row>
    <row r="262" spans="2:6" x14ac:dyDescent="0.25">
      <c r="B262" s="235" t="str">
        <f>HT_Berechnung!G271</f>
        <v/>
      </c>
      <c r="C262" s="262">
        <f>HT_Berechnung!J271</f>
        <v>0</v>
      </c>
      <c r="D262" s="266">
        <f>HT_Berechnung!I271</f>
        <v>0</v>
      </c>
      <c r="E262" s="268">
        <f>HT_Berechnung!K271</f>
        <v>0</v>
      </c>
      <c r="F262" s="172">
        <f>HT_Berechnung!L271</f>
        <v>0</v>
      </c>
    </row>
    <row r="263" spans="2:6" x14ac:dyDescent="0.25">
      <c r="B263" s="235" t="str">
        <f>HT_Berechnung!G272</f>
        <v/>
      </c>
      <c r="C263" s="262">
        <f>HT_Berechnung!J272</f>
        <v>0</v>
      </c>
      <c r="D263" s="266">
        <f>HT_Berechnung!I272</f>
        <v>0</v>
      </c>
      <c r="E263" s="268">
        <f>HT_Berechnung!K272</f>
        <v>0</v>
      </c>
      <c r="F263" s="172">
        <f>HT_Berechnung!L272</f>
        <v>0</v>
      </c>
    </row>
    <row r="264" spans="2:6" x14ac:dyDescent="0.25">
      <c r="B264" s="235" t="str">
        <f>HT_Berechnung!G273</f>
        <v/>
      </c>
      <c r="C264" s="262">
        <f>HT_Berechnung!J273</f>
        <v>0</v>
      </c>
      <c r="D264" s="266">
        <f>HT_Berechnung!I273</f>
        <v>0</v>
      </c>
      <c r="E264" s="268">
        <f>HT_Berechnung!K273</f>
        <v>0</v>
      </c>
      <c r="F264" s="172">
        <f>HT_Berechnung!L273</f>
        <v>0</v>
      </c>
    </row>
    <row r="265" spans="2:6" x14ac:dyDescent="0.25">
      <c r="B265" s="235" t="str">
        <f>HT_Berechnung!G274</f>
        <v/>
      </c>
      <c r="C265" s="262">
        <f>HT_Berechnung!J274</f>
        <v>0</v>
      </c>
      <c r="D265" s="266">
        <f>HT_Berechnung!I274</f>
        <v>0</v>
      </c>
      <c r="E265" s="268">
        <f>HT_Berechnung!K274</f>
        <v>0</v>
      </c>
      <c r="F265" s="172">
        <f>HT_Berechnung!L274</f>
        <v>0</v>
      </c>
    </row>
    <row r="266" spans="2:6" x14ac:dyDescent="0.25">
      <c r="B266" s="235" t="str">
        <f>HT_Berechnung!G275</f>
        <v/>
      </c>
      <c r="C266" s="262">
        <f>HT_Berechnung!J275</f>
        <v>0</v>
      </c>
      <c r="D266" s="266">
        <f>HT_Berechnung!I275</f>
        <v>0</v>
      </c>
      <c r="E266" s="268">
        <f>HT_Berechnung!K275</f>
        <v>0</v>
      </c>
      <c r="F266" s="172">
        <f>HT_Berechnung!L275</f>
        <v>0</v>
      </c>
    </row>
    <row r="267" spans="2:6" x14ac:dyDescent="0.25">
      <c r="B267" s="235" t="str">
        <f>HT_Berechnung!G276</f>
        <v/>
      </c>
      <c r="C267" s="262">
        <f>HT_Berechnung!J276</f>
        <v>0</v>
      </c>
      <c r="D267" s="266">
        <f>HT_Berechnung!I276</f>
        <v>0</v>
      </c>
      <c r="E267" s="268">
        <f>HT_Berechnung!K276</f>
        <v>0</v>
      </c>
      <c r="F267" s="172">
        <f>HT_Berechnung!L276</f>
        <v>0</v>
      </c>
    </row>
    <row r="268" spans="2:6" x14ac:dyDescent="0.25">
      <c r="B268" s="235" t="str">
        <f>HT_Berechnung!G277</f>
        <v/>
      </c>
      <c r="C268" s="262">
        <f>HT_Berechnung!J277</f>
        <v>0</v>
      </c>
      <c r="D268" s="266">
        <f>HT_Berechnung!I277</f>
        <v>0</v>
      </c>
      <c r="E268" s="268">
        <f>HT_Berechnung!K277</f>
        <v>0</v>
      </c>
      <c r="F268" s="172">
        <f>HT_Berechnung!L277</f>
        <v>0</v>
      </c>
    </row>
    <row r="269" spans="2:6" x14ac:dyDescent="0.25">
      <c r="B269" s="235" t="str">
        <f>HT_Berechnung!G278</f>
        <v/>
      </c>
      <c r="C269" s="262">
        <f>HT_Berechnung!J278</f>
        <v>0</v>
      </c>
      <c r="D269" s="266">
        <f>HT_Berechnung!I278</f>
        <v>0</v>
      </c>
      <c r="E269" s="268">
        <f>HT_Berechnung!K278</f>
        <v>0</v>
      </c>
      <c r="F269" s="172">
        <f>HT_Berechnung!L278</f>
        <v>0</v>
      </c>
    </row>
    <row r="270" spans="2:6" x14ac:dyDescent="0.25">
      <c r="B270" s="235" t="str">
        <f>HT_Berechnung!G279</f>
        <v/>
      </c>
      <c r="C270" s="262">
        <f>HT_Berechnung!J279</f>
        <v>0</v>
      </c>
      <c r="D270" s="266">
        <f>HT_Berechnung!I279</f>
        <v>0</v>
      </c>
      <c r="E270" s="268">
        <f>HT_Berechnung!K279</f>
        <v>0</v>
      </c>
      <c r="F270" s="172">
        <f>HT_Berechnung!L279</f>
        <v>0</v>
      </c>
    </row>
    <row r="271" spans="2:6" x14ac:dyDescent="0.25">
      <c r="B271" s="235" t="str">
        <f>HT_Berechnung!G280</f>
        <v/>
      </c>
      <c r="C271" s="262">
        <f>HT_Berechnung!J280</f>
        <v>0</v>
      </c>
      <c r="D271" s="266">
        <f>HT_Berechnung!I280</f>
        <v>0</v>
      </c>
      <c r="E271" s="268">
        <f>HT_Berechnung!K280</f>
        <v>0</v>
      </c>
      <c r="F271" s="172">
        <f>HT_Berechnung!L280</f>
        <v>0</v>
      </c>
    </row>
    <row r="272" spans="2:6" x14ac:dyDescent="0.25">
      <c r="B272" s="235" t="str">
        <f>HT_Berechnung!G281</f>
        <v/>
      </c>
      <c r="C272" s="262">
        <f>HT_Berechnung!J281</f>
        <v>0</v>
      </c>
      <c r="D272" s="266">
        <f>HT_Berechnung!I281</f>
        <v>0</v>
      </c>
      <c r="E272" s="268">
        <f>HT_Berechnung!K281</f>
        <v>0</v>
      </c>
      <c r="F272" s="172">
        <f>HT_Berechnung!L281</f>
        <v>0</v>
      </c>
    </row>
    <row r="273" spans="2:6" x14ac:dyDescent="0.25">
      <c r="B273" s="235" t="str">
        <f>HT_Berechnung!G282</f>
        <v/>
      </c>
      <c r="C273" s="262">
        <f>HT_Berechnung!J282</f>
        <v>0</v>
      </c>
      <c r="D273" s="266">
        <f>HT_Berechnung!I282</f>
        <v>0</v>
      </c>
      <c r="E273" s="268">
        <f>HT_Berechnung!K282</f>
        <v>0</v>
      </c>
      <c r="F273" s="172">
        <f>HT_Berechnung!L282</f>
        <v>0</v>
      </c>
    </row>
    <row r="274" spans="2:6" x14ac:dyDescent="0.25">
      <c r="B274" s="235" t="str">
        <f>HT_Berechnung!G283</f>
        <v/>
      </c>
      <c r="C274" s="262">
        <f>HT_Berechnung!J283</f>
        <v>0</v>
      </c>
      <c r="D274" s="266">
        <f>HT_Berechnung!I283</f>
        <v>0</v>
      </c>
      <c r="E274" s="268">
        <f>HT_Berechnung!K283</f>
        <v>0</v>
      </c>
      <c r="F274" s="172">
        <f>HT_Berechnung!L283</f>
        <v>0</v>
      </c>
    </row>
    <row r="275" spans="2:6" x14ac:dyDescent="0.25">
      <c r="B275" s="235" t="str">
        <f>HT_Berechnung!G284</f>
        <v/>
      </c>
      <c r="C275" s="262">
        <f>HT_Berechnung!J284</f>
        <v>0</v>
      </c>
      <c r="D275" s="266">
        <f>HT_Berechnung!I284</f>
        <v>0</v>
      </c>
      <c r="E275" s="268">
        <f>HT_Berechnung!K284</f>
        <v>0</v>
      </c>
      <c r="F275" s="172">
        <f>HT_Berechnung!L284</f>
        <v>0</v>
      </c>
    </row>
    <row r="276" spans="2:6" x14ac:dyDescent="0.25">
      <c r="B276" s="235" t="str">
        <f>HT_Berechnung!G285</f>
        <v/>
      </c>
      <c r="C276" s="262">
        <f>HT_Berechnung!J285</f>
        <v>0</v>
      </c>
      <c r="D276" s="266">
        <f>HT_Berechnung!I285</f>
        <v>0</v>
      </c>
      <c r="E276" s="268">
        <f>HT_Berechnung!K285</f>
        <v>0</v>
      </c>
      <c r="F276" s="172">
        <f>HT_Berechnung!L285</f>
        <v>0</v>
      </c>
    </row>
    <row r="277" spans="2:6" x14ac:dyDescent="0.25">
      <c r="B277" s="235" t="str">
        <f>HT_Berechnung!G286</f>
        <v/>
      </c>
      <c r="C277" s="262">
        <f>HT_Berechnung!J286</f>
        <v>0</v>
      </c>
      <c r="D277" s="266">
        <f>HT_Berechnung!I286</f>
        <v>0</v>
      </c>
      <c r="E277" s="268">
        <f>HT_Berechnung!K286</f>
        <v>0</v>
      </c>
      <c r="F277" s="172">
        <f>HT_Berechnung!L286</f>
        <v>0</v>
      </c>
    </row>
    <row r="278" spans="2:6" x14ac:dyDescent="0.25">
      <c r="B278" s="235" t="str">
        <f>HT_Berechnung!G287</f>
        <v/>
      </c>
      <c r="C278" s="262">
        <f>HT_Berechnung!J287</f>
        <v>0</v>
      </c>
      <c r="D278" s="266">
        <f>HT_Berechnung!I287</f>
        <v>0</v>
      </c>
      <c r="E278" s="268">
        <f>HT_Berechnung!K287</f>
        <v>0</v>
      </c>
      <c r="F278" s="172">
        <f>HT_Berechnung!L287</f>
        <v>0</v>
      </c>
    </row>
    <row r="279" spans="2:6" x14ac:dyDescent="0.25">
      <c r="B279" s="235" t="str">
        <f>HT_Berechnung!G288</f>
        <v/>
      </c>
      <c r="C279" s="262">
        <f>HT_Berechnung!J288</f>
        <v>0</v>
      </c>
      <c r="D279" s="266">
        <f>HT_Berechnung!I288</f>
        <v>0</v>
      </c>
      <c r="E279" s="268">
        <f>HT_Berechnung!K288</f>
        <v>0</v>
      </c>
      <c r="F279" s="172">
        <f>HT_Berechnung!L288</f>
        <v>0</v>
      </c>
    </row>
    <row r="280" spans="2:6" x14ac:dyDescent="0.25">
      <c r="B280" s="235" t="str">
        <f>HT_Berechnung!G289</f>
        <v/>
      </c>
      <c r="C280" s="262">
        <f>HT_Berechnung!J289</f>
        <v>0</v>
      </c>
      <c r="D280" s="266">
        <f>HT_Berechnung!I289</f>
        <v>0</v>
      </c>
      <c r="E280" s="268">
        <f>HT_Berechnung!K289</f>
        <v>0</v>
      </c>
      <c r="F280" s="172">
        <f>HT_Berechnung!L289</f>
        <v>0</v>
      </c>
    </row>
    <row r="281" spans="2:6" x14ac:dyDescent="0.25">
      <c r="B281" s="235" t="str">
        <f>HT_Berechnung!G290</f>
        <v/>
      </c>
      <c r="C281" s="262">
        <f>HT_Berechnung!J290</f>
        <v>0</v>
      </c>
      <c r="D281" s="266">
        <f>HT_Berechnung!I290</f>
        <v>0</v>
      </c>
      <c r="E281" s="268">
        <f>HT_Berechnung!K290</f>
        <v>0</v>
      </c>
      <c r="F281" s="172">
        <f>HT_Berechnung!L290</f>
        <v>0</v>
      </c>
    </row>
    <row r="282" spans="2:6" x14ac:dyDescent="0.25">
      <c r="B282" s="235" t="str">
        <f>HT_Berechnung!G291</f>
        <v/>
      </c>
      <c r="C282" s="262">
        <f>HT_Berechnung!J291</f>
        <v>0</v>
      </c>
      <c r="D282" s="266">
        <f>HT_Berechnung!I291</f>
        <v>0</v>
      </c>
      <c r="E282" s="268">
        <f>HT_Berechnung!K291</f>
        <v>0</v>
      </c>
      <c r="F282" s="172">
        <f>HT_Berechnung!L291</f>
        <v>0</v>
      </c>
    </row>
    <row r="283" spans="2:6" x14ac:dyDescent="0.25">
      <c r="B283" s="235" t="str">
        <f>HT_Berechnung!G292</f>
        <v/>
      </c>
      <c r="C283" s="262">
        <f>HT_Berechnung!J292</f>
        <v>0</v>
      </c>
      <c r="D283" s="266">
        <f>HT_Berechnung!I292</f>
        <v>0</v>
      </c>
      <c r="E283" s="268">
        <f>HT_Berechnung!K292</f>
        <v>0</v>
      </c>
      <c r="F283" s="172">
        <f>HT_Berechnung!L292</f>
        <v>0</v>
      </c>
    </row>
    <row r="284" spans="2:6" x14ac:dyDescent="0.25">
      <c r="B284" s="235" t="str">
        <f>HT_Berechnung!G293</f>
        <v/>
      </c>
      <c r="C284" s="262">
        <f>HT_Berechnung!J293</f>
        <v>0</v>
      </c>
      <c r="D284" s="266">
        <f>HT_Berechnung!I293</f>
        <v>0</v>
      </c>
      <c r="E284" s="268">
        <f>HT_Berechnung!K293</f>
        <v>0</v>
      </c>
      <c r="F284" s="172">
        <f>HT_Berechnung!L293</f>
        <v>0</v>
      </c>
    </row>
    <row r="285" spans="2:6" x14ac:dyDescent="0.25">
      <c r="B285" s="235" t="str">
        <f>HT_Berechnung!G294</f>
        <v/>
      </c>
      <c r="C285" s="262">
        <f>HT_Berechnung!J294</f>
        <v>0</v>
      </c>
      <c r="D285" s="266">
        <f>HT_Berechnung!I294</f>
        <v>0</v>
      </c>
      <c r="E285" s="268">
        <f>HT_Berechnung!K294</f>
        <v>0</v>
      </c>
      <c r="F285" s="172">
        <f>HT_Berechnung!L294</f>
        <v>0</v>
      </c>
    </row>
    <row r="286" spans="2:6" x14ac:dyDescent="0.25">
      <c r="B286" s="235" t="str">
        <f>HT_Berechnung!G295</f>
        <v/>
      </c>
      <c r="C286" s="262">
        <f>HT_Berechnung!J295</f>
        <v>0</v>
      </c>
      <c r="D286" s="266">
        <f>HT_Berechnung!I295</f>
        <v>0</v>
      </c>
      <c r="E286" s="268">
        <f>HT_Berechnung!K295</f>
        <v>0</v>
      </c>
      <c r="F286" s="172">
        <f>HT_Berechnung!L295</f>
        <v>0</v>
      </c>
    </row>
    <row r="287" spans="2:6" x14ac:dyDescent="0.25">
      <c r="B287" s="235" t="str">
        <f>HT_Berechnung!G296</f>
        <v/>
      </c>
      <c r="C287" s="262">
        <f>HT_Berechnung!J296</f>
        <v>0</v>
      </c>
      <c r="D287" s="266">
        <f>HT_Berechnung!I296</f>
        <v>0</v>
      </c>
      <c r="E287" s="268">
        <f>HT_Berechnung!K296</f>
        <v>0</v>
      </c>
      <c r="F287" s="172">
        <f>HT_Berechnung!L296</f>
        <v>0</v>
      </c>
    </row>
    <row r="288" spans="2:6" x14ac:dyDescent="0.25">
      <c r="B288" s="235" t="str">
        <f>HT_Berechnung!G297</f>
        <v/>
      </c>
      <c r="C288" s="262">
        <f>HT_Berechnung!J297</f>
        <v>0</v>
      </c>
      <c r="D288" s="266">
        <f>HT_Berechnung!I297</f>
        <v>0</v>
      </c>
      <c r="E288" s="268">
        <f>HT_Berechnung!K297</f>
        <v>0</v>
      </c>
      <c r="F288" s="172">
        <f>HT_Berechnung!L297</f>
        <v>0</v>
      </c>
    </row>
    <row r="289" spans="2:6" x14ac:dyDescent="0.25">
      <c r="B289" s="235" t="str">
        <f>HT_Berechnung!G298</f>
        <v/>
      </c>
      <c r="C289" s="262">
        <f>HT_Berechnung!J298</f>
        <v>0</v>
      </c>
      <c r="D289" s="266">
        <f>HT_Berechnung!I298</f>
        <v>0</v>
      </c>
      <c r="E289" s="268">
        <f>HT_Berechnung!K298</f>
        <v>0</v>
      </c>
      <c r="F289" s="172">
        <f>HT_Berechnung!L298</f>
        <v>0</v>
      </c>
    </row>
    <row r="290" spans="2:6" x14ac:dyDescent="0.25">
      <c r="B290" s="235" t="str">
        <f>HT_Berechnung!G299</f>
        <v/>
      </c>
      <c r="C290" s="262">
        <f>HT_Berechnung!J299</f>
        <v>0</v>
      </c>
      <c r="D290" s="266">
        <f>HT_Berechnung!I299</f>
        <v>0</v>
      </c>
      <c r="E290" s="268">
        <f>HT_Berechnung!K299</f>
        <v>0</v>
      </c>
      <c r="F290" s="172">
        <f>HT_Berechnung!L299</f>
        <v>0</v>
      </c>
    </row>
    <row r="291" spans="2:6" x14ac:dyDescent="0.25">
      <c r="B291" s="235" t="str">
        <f>HT_Berechnung!G300</f>
        <v/>
      </c>
      <c r="C291" s="262">
        <f>HT_Berechnung!J300</f>
        <v>0</v>
      </c>
      <c r="D291" s="266">
        <f>HT_Berechnung!I300</f>
        <v>0</v>
      </c>
      <c r="E291" s="268">
        <f>HT_Berechnung!K300</f>
        <v>0</v>
      </c>
      <c r="F291" s="172">
        <f>HT_Berechnung!L300</f>
        <v>0</v>
      </c>
    </row>
    <row r="292" spans="2:6" x14ac:dyDescent="0.25">
      <c r="B292" s="235" t="str">
        <f>HT_Berechnung!G301</f>
        <v/>
      </c>
      <c r="C292" s="262">
        <f>HT_Berechnung!J301</f>
        <v>0</v>
      </c>
      <c r="D292" s="266">
        <f>HT_Berechnung!I301</f>
        <v>0</v>
      </c>
      <c r="E292" s="268">
        <f>HT_Berechnung!K301</f>
        <v>0</v>
      </c>
      <c r="F292" s="172">
        <f>HT_Berechnung!L301</f>
        <v>0</v>
      </c>
    </row>
    <row r="293" spans="2:6" x14ac:dyDescent="0.25">
      <c r="B293" s="235" t="str">
        <f>HT_Berechnung!G302</f>
        <v/>
      </c>
      <c r="C293" s="262">
        <f>HT_Berechnung!J302</f>
        <v>0</v>
      </c>
      <c r="D293" s="266">
        <f>HT_Berechnung!I302</f>
        <v>0</v>
      </c>
      <c r="E293" s="268">
        <f>HT_Berechnung!K302</f>
        <v>0</v>
      </c>
      <c r="F293" s="172">
        <f>HT_Berechnung!L302</f>
        <v>0</v>
      </c>
    </row>
    <row r="294" spans="2:6" x14ac:dyDescent="0.25">
      <c r="B294" s="235" t="str">
        <f>HT_Berechnung!G303</f>
        <v/>
      </c>
      <c r="C294" s="262">
        <f>HT_Berechnung!J303</f>
        <v>0</v>
      </c>
      <c r="D294" s="266">
        <f>HT_Berechnung!I303</f>
        <v>0</v>
      </c>
      <c r="E294" s="268">
        <f>HT_Berechnung!K303</f>
        <v>0</v>
      </c>
      <c r="F294" s="172">
        <f>HT_Berechnung!L303</f>
        <v>0</v>
      </c>
    </row>
    <row r="295" spans="2:6" x14ac:dyDescent="0.25">
      <c r="B295" s="235" t="str">
        <f>HT_Berechnung!G304</f>
        <v/>
      </c>
      <c r="C295" s="262">
        <f>HT_Berechnung!J304</f>
        <v>0</v>
      </c>
      <c r="D295" s="266">
        <f>HT_Berechnung!I304</f>
        <v>0</v>
      </c>
      <c r="E295" s="268">
        <f>HT_Berechnung!K304</f>
        <v>0</v>
      </c>
      <c r="F295" s="172">
        <f>HT_Berechnung!L304</f>
        <v>0</v>
      </c>
    </row>
    <row r="296" spans="2:6" x14ac:dyDescent="0.25">
      <c r="B296" s="235" t="str">
        <f>HT_Berechnung!G305</f>
        <v/>
      </c>
      <c r="C296" s="262">
        <f>HT_Berechnung!J305</f>
        <v>0</v>
      </c>
      <c r="D296" s="266">
        <f>HT_Berechnung!I305</f>
        <v>0</v>
      </c>
      <c r="E296" s="268">
        <f>HT_Berechnung!K305</f>
        <v>0</v>
      </c>
      <c r="F296" s="172">
        <f>HT_Berechnung!L305</f>
        <v>0</v>
      </c>
    </row>
    <row r="297" spans="2:6" x14ac:dyDescent="0.25">
      <c r="B297" s="235" t="str">
        <f>HT_Berechnung!G306</f>
        <v/>
      </c>
      <c r="C297" s="262">
        <f>HT_Berechnung!J306</f>
        <v>0</v>
      </c>
      <c r="D297" s="266">
        <f>HT_Berechnung!I306</f>
        <v>0</v>
      </c>
      <c r="E297" s="268">
        <f>HT_Berechnung!K306</f>
        <v>0</v>
      </c>
      <c r="F297" s="172">
        <f>HT_Berechnung!L306</f>
        <v>0</v>
      </c>
    </row>
    <row r="298" spans="2:6" x14ac:dyDescent="0.25">
      <c r="B298" s="235" t="str">
        <f>HT_Berechnung!G307</f>
        <v/>
      </c>
      <c r="C298" s="262">
        <f>HT_Berechnung!J307</f>
        <v>0</v>
      </c>
      <c r="D298" s="266">
        <f>HT_Berechnung!I307</f>
        <v>0</v>
      </c>
      <c r="E298" s="268">
        <f>HT_Berechnung!K307</f>
        <v>0</v>
      </c>
      <c r="F298" s="172">
        <f>HT_Berechnung!L307</f>
        <v>0</v>
      </c>
    </row>
    <row r="299" spans="2:6" x14ac:dyDescent="0.25">
      <c r="B299" s="235" t="str">
        <f>HT_Berechnung!G308</f>
        <v/>
      </c>
      <c r="C299" s="262">
        <f>HT_Berechnung!J308</f>
        <v>0</v>
      </c>
      <c r="D299" s="266">
        <f>HT_Berechnung!I308</f>
        <v>0</v>
      </c>
      <c r="E299" s="268">
        <f>HT_Berechnung!K308</f>
        <v>0</v>
      </c>
      <c r="F299" s="172">
        <f>HT_Berechnung!L308</f>
        <v>0</v>
      </c>
    </row>
    <row r="300" spans="2:6" x14ac:dyDescent="0.25">
      <c r="B300" s="235" t="str">
        <f>HT_Berechnung!G309</f>
        <v/>
      </c>
      <c r="C300" s="262">
        <f>HT_Berechnung!J309</f>
        <v>0</v>
      </c>
      <c r="D300" s="266">
        <f>HT_Berechnung!I309</f>
        <v>0</v>
      </c>
      <c r="E300" s="268">
        <f>HT_Berechnung!K309</f>
        <v>0</v>
      </c>
      <c r="F300" s="172">
        <f>HT_Berechnung!L309</f>
        <v>0</v>
      </c>
    </row>
    <row r="301" spans="2:6" x14ac:dyDescent="0.25">
      <c r="B301" s="235" t="str">
        <f>HT_Berechnung!G310</f>
        <v/>
      </c>
      <c r="C301" s="262">
        <f>HT_Berechnung!J310</f>
        <v>0</v>
      </c>
      <c r="D301" s="266">
        <f>HT_Berechnung!I310</f>
        <v>0</v>
      </c>
      <c r="E301" s="268">
        <f>HT_Berechnung!K310</f>
        <v>0</v>
      </c>
      <c r="F301" s="172">
        <f>HT_Berechnung!L310</f>
        <v>0</v>
      </c>
    </row>
    <row r="302" spans="2:6" x14ac:dyDescent="0.25">
      <c r="B302" s="235" t="str">
        <f>HT_Berechnung!G311</f>
        <v/>
      </c>
      <c r="C302" s="262">
        <f>HT_Berechnung!J311</f>
        <v>0</v>
      </c>
      <c r="D302" s="266">
        <f>HT_Berechnung!I311</f>
        <v>0</v>
      </c>
      <c r="E302" s="268">
        <f>HT_Berechnung!K311</f>
        <v>0</v>
      </c>
      <c r="F302" s="172">
        <f>HT_Berechnung!L311</f>
        <v>0</v>
      </c>
    </row>
    <row r="303" spans="2:6" x14ac:dyDescent="0.25">
      <c r="B303" s="235" t="str">
        <f>HT_Berechnung!G312</f>
        <v/>
      </c>
      <c r="C303" s="262">
        <f>HT_Berechnung!J312</f>
        <v>0</v>
      </c>
      <c r="D303" s="266">
        <f>HT_Berechnung!I312</f>
        <v>0</v>
      </c>
      <c r="E303" s="268">
        <f>HT_Berechnung!K312</f>
        <v>0</v>
      </c>
      <c r="F303" s="172">
        <f>HT_Berechnung!L312</f>
        <v>0</v>
      </c>
    </row>
    <row r="304" spans="2:6" x14ac:dyDescent="0.25">
      <c r="B304" s="235" t="str">
        <f>HT_Berechnung!G313</f>
        <v/>
      </c>
      <c r="C304" s="262">
        <f>HT_Berechnung!J313</f>
        <v>0</v>
      </c>
      <c r="D304" s="266">
        <f>HT_Berechnung!I313</f>
        <v>0</v>
      </c>
      <c r="E304" s="268">
        <f>HT_Berechnung!K313</f>
        <v>0</v>
      </c>
      <c r="F304" s="172">
        <f>HT_Berechnung!L313</f>
        <v>0</v>
      </c>
    </row>
    <row r="305" spans="2:6" x14ac:dyDescent="0.25">
      <c r="B305" s="235" t="str">
        <f>HT_Berechnung!G314</f>
        <v/>
      </c>
      <c r="C305" s="262">
        <f>HT_Berechnung!J314</f>
        <v>0</v>
      </c>
      <c r="D305" s="266">
        <f>HT_Berechnung!I314</f>
        <v>0</v>
      </c>
      <c r="E305" s="268">
        <f>HT_Berechnung!K314</f>
        <v>0</v>
      </c>
      <c r="F305" s="172">
        <f>HT_Berechnung!L314</f>
        <v>0</v>
      </c>
    </row>
    <row r="306" spans="2:6" x14ac:dyDescent="0.25">
      <c r="B306" s="235" t="str">
        <f>HT_Berechnung!G315</f>
        <v/>
      </c>
      <c r="C306" s="262">
        <f>HT_Berechnung!J315</f>
        <v>0</v>
      </c>
      <c r="D306" s="266">
        <f>HT_Berechnung!I315</f>
        <v>0</v>
      </c>
      <c r="E306" s="268">
        <f>HT_Berechnung!K315</f>
        <v>0</v>
      </c>
      <c r="F306" s="172">
        <f>HT_Berechnung!L315</f>
        <v>0</v>
      </c>
    </row>
    <row r="307" spans="2:6" x14ac:dyDescent="0.25">
      <c r="B307" s="235" t="str">
        <f>HT_Berechnung!G316</f>
        <v/>
      </c>
      <c r="C307" s="262">
        <f>HT_Berechnung!J316</f>
        <v>0</v>
      </c>
      <c r="D307" s="266">
        <f>HT_Berechnung!I316</f>
        <v>0</v>
      </c>
      <c r="E307" s="268">
        <f>HT_Berechnung!K316</f>
        <v>0</v>
      </c>
      <c r="F307" s="172">
        <f>HT_Berechnung!L316</f>
        <v>0</v>
      </c>
    </row>
    <row r="308" spans="2:6" x14ac:dyDescent="0.25">
      <c r="B308" s="235" t="str">
        <f>HT_Berechnung!G317</f>
        <v/>
      </c>
      <c r="C308" s="262">
        <f>HT_Berechnung!J317</f>
        <v>0</v>
      </c>
      <c r="D308" s="266">
        <f>HT_Berechnung!I317</f>
        <v>0</v>
      </c>
      <c r="E308" s="268">
        <f>HT_Berechnung!K317</f>
        <v>0</v>
      </c>
      <c r="F308" s="172">
        <f>HT_Berechnung!L317</f>
        <v>0</v>
      </c>
    </row>
    <row r="309" spans="2:6" x14ac:dyDescent="0.25">
      <c r="B309" s="235" t="str">
        <f>HT_Berechnung!G318</f>
        <v/>
      </c>
      <c r="C309" s="262">
        <f>HT_Berechnung!J318</f>
        <v>0</v>
      </c>
      <c r="D309" s="266">
        <f>HT_Berechnung!I318</f>
        <v>0</v>
      </c>
      <c r="E309" s="268">
        <f>HT_Berechnung!K318</f>
        <v>0</v>
      </c>
      <c r="F309" s="172">
        <f>HT_Berechnung!L318</f>
        <v>0</v>
      </c>
    </row>
    <row r="310" spans="2:6" x14ac:dyDescent="0.25">
      <c r="B310" s="235" t="str">
        <f>HT_Berechnung!G319</f>
        <v/>
      </c>
      <c r="C310" s="262">
        <f>HT_Berechnung!J319</f>
        <v>0</v>
      </c>
      <c r="D310" s="266">
        <f>HT_Berechnung!I319</f>
        <v>0</v>
      </c>
      <c r="E310" s="268">
        <f>HT_Berechnung!K319</f>
        <v>0</v>
      </c>
      <c r="F310" s="172">
        <f>HT_Berechnung!L319</f>
        <v>0</v>
      </c>
    </row>
    <row r="311" spans="2:6" x14ac:dyDescent="0.25">
      <c r="B311" s="235" t="str">
        <f>HT_Berechnung!G320</f>
        <v/>
      </c>
      <c r="C311" s="262">
        <f>HT_Berechnung!J320</f>
        <v>0</v>
      </c>
      <c r="D311" s="266">
        <f>HT_Berechnung!I320</f>
        <v>0</v>
      </c>
      <c r="E311" s="268">
        <f>HT_Berechnung!K320</f>
        <v>0</v>
      </c>
      <c r="F311" s="172">
        <f>HT_Berechnung!L320</f>
        <v>0</v>
      </c>
    </row>
    <row r="312" spans="2:6" x14ac:dyDescent="0.25">
      <c r="B312" s="235" t="str">
        <f>HT_Berechnung!G321</f>
        <v/>
      </c>
      <c r="C312" s="262">
        <f>HT_Berechnung!J321</f>
        <v>0</v>
      </c>
      <c r="D312" s="266">
        <f>HT_Berechnung!I321</f>
        <v>0</v>
      </c>
      <c r="E312" s="268">
        <f>HT_Berechnung!K321</f>
        <v>0</v>
      </c>
      <c r="F312" s="172">
        <f>HT_Berechnung!L321</f>
        <v>0</v>
      </c>
    </row>
    <row r="313" spans="2:6" x14ac:dyDescent="0.25">
      <c r="B313" s="235" t="str">
        <f>HT_Berechnung!G322</f>
        <v/>
      </c>
      <c r="C313" s="262">
        <f>HT_Berechnung!J322</f>
        <v>0</v>
      </c>
      <c r="D313" s="266">
        <f>HT_Berechnung!I322</f>
        <v>0</v>
      </c>
      <c r="E313" s="268">
        <f>HT_Berechnung!K322</f>
        <v>0</v>
      </c>
      <c r="F313" s="172">
        <f>HT_Berechnung!L322</f>
        <v>0</v>
      </c>
    </row>
    <row r="314" spans="2:6" x14ac:dyDescent="0.25">
      <c r="B314" s="235" t="str">
        <f>HT_Berechnung!G323</f>
        <v/>
      </c>
      <c r="C314" s="262">
        <f>HT_Berechnung!J323</f>
        <v>0</v>
      </c>
      <c r="D314" s="266">
        <f>HT_Berechnung!I323</f>
        <v>0</v>
      </c>
      <c r="E314" s="268">
        <f>HT_Berechnung!K323</f>
        <v>0</v>
      </c>
      <c r="F314" s="172">
        <f>HT_Berechnung!L323</f>
        <v>0</v>
      </c>
    </row>
    <row r="315" spans="2:6" x14ac:dyDescent="0.25">
      <c r="B315" s="235" t="str">
        <f>HT_Berechnung!G324</f>
        <v/>
      </c>
      <c r="C315" s="262">
        <f>HT_Berechnung!J324</f>
        <v>0</v>
      </c>
      <c r="D315" s="266">
        <f>HT_Berechnung!I324</f>
        <v>0</v>
      </c>
      <c r="E315" s="268">
        <f>HT_Berechnung!K324</f>
        <v>0</v>
      </c>
      <c r="F315" s="172">
        <f>HT_Berechnung!L324</f>
        <v>0</v>
      </c>
    </row>
    <row r="316" spans="2:6" x14ac:dyDescent="0.25">
      <c r="B316" s="235" t="str">
        <f>HT_Berechnung!G325</f>
        <v/>
      </c>
      <c r="C316" s="262">
        <f>HT_Berechnung!J325</f>
        <v>0</v>
      </c>
      <c r="D316" s="266">
        <f>HT_Berechnung!I325</f>
        <v>0</v>
      </c>
      <c r="E316" s="268">
        <f>HT_Berechnung!K325</f>
        <v>0</v>
      </c>
      <c r="F316" s="172">
        <f>HT_Berechnung!L325</f>
        <v>0</v>
      </c>
    </row>
    <row r="317" spans="2:6" x14ac:dyDescent="0.25">
      <c r="B317" s="235" t="str">
        <f>HT_Berechnung!G326</f>
        <v/>
      </c>
      <c r="C317" s="262">
        <f>HT_Berechnung!J326</f>
        <v>0</v>
      </c>
      <c r="D317" s="266">
        <f>HT_Berechnung!I326</f>
        <v>0</v>
      </c>
      <c r="E317" s="268">
        <f>HT_Berechnung!K326</f>
        <v>0</v>
      </c>
      <c r="F317" s="172">
        <f>HT_Berechnung!L326</f>
        <v>0</v>
      </c>
    </row>
    <row r="318" spans="2:6" x14ac:dyDescent="0.25">
      <c r="B318" s="235" t="str">
        <f>HT_Berechnung!G327</f>
        <v/>
      </c>
      <c r="C318" s="262">
        <f>HT_Berechnung!J327</f>
        <v>0</v>
      </c>
      <c r="D318" s="266">
        <f>HT_Berechnung!I327</f>
        <v>0</v>
      </c>
      <c r="E318" s="268">
        <f>HT_Berechnung!K327</f>
        <v>0</v>
      </c>
      <c r="F318" s="172">
        <f>HT_Berechnung!L327</f>
        <v>0</v>
      </c>
    </row>
    <row r="319" spans="2:6" x14ac:dyDescent="0.25">
      <c r="B319" s="235" t="str">
        <f>HT_Berechnung!G328</f>
        <v/>
      </c>
      <c r="C319" s="262">
        <f>HT_Berechnung!J328</f>
        <v>0</v>
      </c>
      <c r="D319" s="266">
        <f>HT_Berechnung!I328</f>
        <v>0</v>
      </c>
      <c r="E319" s="268">
        <f>HT_Berechnung!K328</f>
        <v>0</v>
      </c>
      <c r="F319" s="172">
        <f>HT_Berechnung!L328</f>
        <v>0</v>
      </c>
    </row>
    <row r="320" spans="2:6" x14ac:dyDescent="0.25">
      <c r="B320" s="235" t="str">
        <f>HT_Berechnung!G329</f>
        <v/>
      </c>
      <c r="C320" s="262">
        <f>HT_Berechnung!J329</f>
        <v>0</v>
      </c>
      <c r="D320" s="266">
        <f>HT_Berechnung!I329</f>
        <v>0</v>
      </c>
      <c r="E320" s="268">
        <f>HT_Berechnung!K329</f>
        <v>0</v>
      </c>
      <c r="F320" s="172">
        <f>HT_Berechnung!L329</f>
        <v>0</v>
      </c>
    </row>
    <row r="321" spans="2:6" x14ac:dyDescent="0.25">
      <c r="B321" s="235" t="str">
        <f>HT_Berechnung!G330</f>
        <v/>
      </c>
      <c r="C321" s="262">
        <f>HT_Berechnung!J330</f>
        <v>0</v>
      </c>
      <c r="D321" s="266">
        <f>HT_Berechnung!I330</f>
        <v>0</v>
      </c>
      <c r="E321" s="268">
        <f>HT_Berechnung!K330</f>
        <v>0</v>
      </c>
      <c r="F321" s="172">
        <f>HT_Berechnung!L330</f>
        <v>0</v>
      </c>
    </row>
    <row r="322" spans="2:6" x14ac:dyDescent="0.25">
      <c r="B322" s="235" t="str">
        <f>HT_Berechnung!G331</f>
        <v/>
      </c>
      <c r="C322" s="262">
        <f>HT_Berechnung!J331</f>
        <v>0</v>
      </c>
      <c r="D322" s="266">
        <f>HT_Berechnung!I331</f>
        <v>0</v>
      </c>
      <c r="E322" s="268">
        <f>HT_Berechnung!K331</f>
        <v>0</v>
      </c>
      <c r="F322" s="172">
        <f>HT_Berechnung!L331</f>
        <v>0</v>
      </c>
    </row>
    <row r="323" spans="2:6" x14ac:dyDescent="0.25">
      <c r="B323" s="235" t="str">
        <f>HT_Berechnung!G332</f>
        <v/>
      </c>
      <c r="C323" s="262">
        <f>HT_Berechnung!J332</f>
        <v>0</v>
      </c>
      <c r="D323" s="266">
        <f>HT_Berechnung!I332</f>
        <v>0</v>
      </c>
      <c r="E323" s="268">
        <f>HT_Berechnung!K332</f>
        <v>0</v>
      </c>
      <c r="F323" s="172">
        <f>HT_Berechnung!L332</f>
        <v>0</v>
      </c>
    </row>
    <row r="324" spans="2:6" x14ac:dyDescent="0.25">
      <c r="B324" s="235" t="str">
        <f>HT_Berechnung!G333</f>
        <v/>
      </c>
      <c r="C324" s="262">
        <f>HT_Berechnung!J333</f>
        <v>0</v>
      </c>
      <c r="D324" s="266">
        <f>HT_Berechnung!I333</f>
        <v>0</v>
      </c>
      <c r="E324" s="268">
        <f>HT_Berechnung!K333</f>
        <v>0</v>
      </c>
      <c r="F324" s="172">
        <f>HT_Berechnung!L333</f>
        <v>0</v>
      </c>
    </row>
    <row r="325" spans="2:6" x14ac:dyDescent="0.25">
      <c r="B325" s="235" t="str">
        <f>HT_Berechnung!G334</f>
        <v/>
      </c>
      <c r="C325" s="262">
        <f>HT_Berechnung!J334</f>
        <v>0</v>
      </c>
      <c r="D325" s="266">
        <f>HT_Berechnung!I334</f>
        <v>0</v>
      </c>
      <c r="E325" s="268">
        <f>HT_Berechnung!K334</f>
        <v>0</v>
      </c>
      <c r="F325" s="172">
        <f>HT_Berechnung!L334</f>
        <v>0</v>
      </c>
    </row>
    <row r="326" spans="2:6" x14ac:dyDescent="0.25">
      <c r="B326" s="235" t="str">
        <f>HT_Berechnung!G335</f>
        <v/>
      </c>
      <c r="C326" s="262">
        <f>HT_Berechnung!J335</f>
        <v>0</v>
      </c>
      <c r="D326" s="266">
        <f>HT_Berechnung!I335</f>
        <v>0</v>
      </c>
      <c r="E326" s="268">
        <f>HT_Berechnung!K335</f>
        <v>0</v>
      </c>
      <c r="F326" s="172">
        <f>HT_Berechnung!L335</f>
        <v>0</v>
      </c>
    </row>
    <row r="327" spans="2:6" x14ac:dyDescent="0.25">
      <c r="B327" s="235" t="str">
        <f>HT_Berechnung!G336</f>
        <v/>
      </c>
      <c r="C327" s="262">
        <f>HT_Berechnung!J336</f>
        <v>0</v>
      </c>
      <c r="D327" s="266">
        <f>HT_Berechnung!I336</f>
        <v>0</v>
      </c>
      <c r="E327" s="268">
        <f>HT_Berechnung!K336</f>
        <v>0</v>
      </c>
      <c r="F327" s="172">
        <f>HT_Berechnung!L336</f>
        <v>0</v>
      </c>
    </row>
    <row r="328" spans="2:6" x14ac:dyDescent="0.25">
      <c r="B328" s="235" t="str">
        <f>HT_Berechnung!G337</f>
        <v/>
      </c>
      <c r="C328" s="262">
        <f>HT_Berechnung!J337</f>
        <v>0</v>
      </c>
      <c r="D328" s="266">
        <f>HT_Berechnung!I337</f>
        <v>0</v>
      </c>
      <c r="E328" s="268">
        <f>HT_Berechnung!K337</f>
        <v>0</v>
      </c>
      <c r="F328" s="172">
        <f>HT_Berechnung!L337</f>
        <v>0</v>
      </c>
    </row>
    <row r="329" spans="2:6" x14ac:dyDescent="0.25">
      <c r="B329" s="235" t="str">
        <f>HT_Berechnung!G338</f>
        <v/>
      </c>
      <c r="C329" s="262">
        <f>HT_Berechnung!J338</f>
        <v>0</v>
      </c>
      <c r="D329" s="266">
        <f>HT_Berechnung!I338</f>
        <v>0</v>
      </c>
      <c r="E329" s="268">
        <f>HT_Berechnung!K338</f>
        <v>0</v>
      </c>
      <c r="F329" s="172">
        <f>HT_Berechnung!L338</f>
        <v>0</v>
      </c>
    </row>
    <row r="330" spans="2:6" x14ac:dyDescent="0.25">
      <c r="B330" s="235" t="str">
        <f>HT_Berechnung!G339</f>
        <v/>
      </c>
      <c r="C330" s="262">
        <f>HT_Berechnung!J339</f>
        <v>0</v>
      </c>
      <c r="D330" s="266">
        <f>HT_Berechnung!I339</f>
        <v>0</v>
      </c>
      <c r="E330" s="268">
        <f>HT_Berechnung!K339</f>
        <v>0</v>
      </c>
      <c r="F330" s="172">
        <f>HT_Berechnung!L339</f>
        <v>0</v>
      </c>
    </row>
    <row r="331" spans="2:6" x14ac:dyDescent="0.25">
      <c r="B331" s="235" t="str">
        <f>HT_Berechnung!G340</f>
        <v/>
      </c>
      <c r="C331" s="262">
        <f>HT_Berechnung!J340</f>
        <v>0</v>
      </c>
      <c r="D331" s="266">
        <f>HT_Berechnung!I340</f>
        <v>0</v>
      </c>
      <c r="E331" s="268">
        <f>HT_Berechnung!K340</f>
        <v>0</v>
      </c>
      <c r="F331" s="172">
        <f>HT_Berechnung!L340</f>
        <v>0</v>
      </c>
    </row>
    <row r="332" spans="2:6" x14ac:dyDescent="0.25">
      <c r="B332" s="235" t="str">
        <f>HT_Berechnung!G341</f>
        <v/>
      </c>
      <c r="C332" s="262">
        <f>HT_Berechnung!J341</f>
        <v>0</v>
      </c>
      <c r="D332" s="266">
        <f>HT_Berechnung!I341</f>
        <v>0</v>
      </c>
      <c r="E332" s="268">
        <f>HT_Berechnung!K341</f>
        <v>0</v>
      </c>
      <c r="F332" s="172">
        <f>HT_Berechnung!L341</f>
        <v>0</v>
      </c>
    </row>
    <row r="333" spans="2:6" x14ac:dyDescent="0.25">
      <c r="B333" s="235" t="str">
        <f>HT_Berechnung!G342</f>
        <v/>
      </c>
      <c r="C333" s="262">
        <f>HT_Berechnung!J342</f>
        <v>0</v>
      </c>
      <c r="D333" s="266">
        <f>HT_Berechnung!I342</f>
        <v>0</v>
      </c>
      <c r="E333" s="268">
        <f>HT_Berechnung!K342</f>
        <v>0</v>
      </c>
      <c r="F333" s="172">
        <f>HT_Berechnung!L342</f>
        <v>0</v>
      </c>
    </row>
    <row r="334" spans="2:6" x14ac:dyDescent="0.25">
      <c r="B334" s="235" t="str">
        <f>HT_Berechnung!G343</f>
        <v/>
      </c>
      <c r="C334" s="262">
        <f>HT_Berechnung!J343</f>
        <v>0</v>
      </c>
      <c r="D334" s="266">
        <f>HT_Berechnung!I343</f>
        <v>0</v>
      </c>
      <c r="E334" s="268">
        <f>HT_Berechnung!K343</f>
        <v>0</v>
      </c>
      <c r="F334" s="172">
        <f>HT_Berechnung!L343</f>
        <v>0</v>
      </c>
    </row>
    <row r="335" spans="2:6" x14ac:dyDescent="0.25">
      <c r="B335" s="235" t="str">
        <f>HT_Berechnung!G344</f>
        <v/>
      </c>
      <c r="C335" s="262">
        <f>HT_Berechnung!J344</f>
        <v>0</v>
      </c>
      <c r="D335" s="266">
        <f>HT_Berechnung!I344</f>
        <v>0</v>
      </c>
      <c r="E335" s="268">
        <f>HT_Berechnung!K344</f>
        <v>0</v>
      </c>
      <c r="F335" s="172">
        <f>HT_Berechnung!L344</f>
        <v>0</v>
      </c>
    </row>
    <row r="336" spans="2:6" x14ac:dyDescent="0.25">
      <c r="B336" s="235" t="str">
        <f>HT_Berechnung!G345</f>
        <v/>
      </c>
      <c r="C336" s="262">
        <f>HT_Berechnung!J345</f>
        <v>0</v>
      </c>
      <c r="D336" s="266">
        <f>HT_Berechnung!I345</f>
        <v>0</v>
      </c>
      <c r="E336" s="268">
        <f>HT_Berechnung!K345</f>
        <v>0</v>
      </c>
      <c r="F336" s="172">
        <f>HT_Berechnung!L345</f>
        <v>0</v>
      </c>
    </row>
    <row r="337" spans="2:6" x14ac:dyDescent="0.25">
      <c r="B337" s="235" t="str">
        <f>HT_Berechnung!G346</f>
        <v/>
      </c>
      <c r="C337" s="262">
        <f>HT_Berechnung!J346</f>
        <v>0</v>
      </c>
      <c r="D337" s="266">
        <f>HT_Berechnung!I346</f>
        <v>0</v>
      </c>
      <c r="E337" s="268">
        <f>HT_Berechnung!K346</f>
        <v>0</v>
      </c>
      <c r="F337" s="172">
        <f>HT_Berechnung!L346</f>
        <v>0</v>
      </c>
    </row>
    <row r="338" spans="2:6" x14ac:dyDescent="0.25">
      <c r="B338" s="235" t="str">
        <f>HT_Berechnung!G347</f>
        <v/>
      </c>
      <c r="C338" s="262">
        <f>HT_Berechnung!J347</f>
        <v>0</v>
      </c>
      <c r="D338" s="266">
        <f>HT_Berechnung!I347</f>
        <v>0</v>
      </c>
      <c r="E338" s="268">
        <f>HT_Berechnung!K347</f>
        <v>0</v>
      </c>
      <c r="F338" s="172">
        <f>HT_Berechnung!L347</f>
        <v>0</v>
      </c>
    </row>
    <row r="339" spans="2:6" x14ac:dyDescent="0.25">
      <c r="B339" s="235" t="str">
        <f>HT_Berechnung!G348</f>
        <v/>
      </c>
      <c r="C339" s="262">
        <f>HT_Berechnung!J348</f>
        <v>0</v>
      </c>
      <c r="D339" s="266">
        <f>HT_Berechnung!I348</f>
        <v>0</v>
      </c>
      <c r="E339" s="268">
        <f>HT_Berechnung!K348</f>
        <v>0</v>
      </c>
      <c r="F339" s="172">
        <f>HT_Berechnung!L348</f>
        <v>0</v>
      </c>
    </row>
    <row r="340" spans="2:6" x14ac:dyDescent="0.25">
      <c r="B340" s="235" t="str">
        <f>HT_Berechnung!G349</f>
        <v/>
      </c>
      <c r="C340" s="262">
        <f>HT_Berechnung!J349</f>
        <v>0</v>
      </c>
      <c r="D340" s="266">
        <f>HT_Berechnung!I349</f>
        <v>0</v>
      </c>
      <c r="E340" s="268">
        <f>HT_Berechnung!K349</f>
        <v>0</v>
      </c>
      <c r="F340" s="172">
        <f>HT_Berechnung!L349</f>
        <v>0</v>
      </c>
    </row>
    <row r="341" spans="2:6" x14ac:dyDescent="0.25">
      <c r="B341" s="235" t="str">
        <f>HT_Berechnung!G350</f>
        <v/>
      </c>
      <c r="C341" s="262">
        <f>HT_Berechnung!J350</f>
        <v>0</v>
      </c>
      <c r="D341" s="266">
        <f>HT_Berechnung!I350</f>
        <v>0</v>
      </c>
      <c r="E341" s="268">
        <f>HT_Berechnung!K350</f>
        <v>0</v>
      </c>
      <c r="F341" s="172">
        <f>HT_Berechnung!L350</f>
        <v>0</v>
      </c>
    </row>
    <row r="342" spans="2:6" x14ac:dyDescent="0.25">
      <c r="B342" s="235" t="str">
        <f>HT_Berechnung!G351</f>
        <v/>
      </c>
      <c r="C342" s="262">
        <f>HT_Berechnung!J351</f>
        <v>0</v>
      </c>
      <c r="D342" s="266">
        <f>HT_Berechnung!I351</f>
        <v>0</v>
      </c>
      <c r="E342" s="268">
        <f>HT_Berechnung!K351</f>
        <v>0</v>
      </c>
      <c r="F342" s="172">
        <f>HT_Berechnung!L351</f>
        <v>0</v>
      </c>
    </row>
    <row r="343" spans="2:6" x14ac:dyDescent="0.25">
      <c r="B343" s="235" t="str">
        <f>HT_Berechnung!G352</f>
        <v/>
      </c>
      <c r="C343" s="262">
        <f>HT_Berechnung!J352</f>
        <v>0</v>
      </c>
      <c r="D343" s="266">
        <f>HT_Berechnung!I352</f>
        <v>0</v>
      </c>
      <c r="E343" s="268">
        <f>HT_Berechnung!K352</f>
        <v>0</v>
      </c>
      <c r="F343" s="172">
        <f>HT_Berechnung!L352</f>
        <v>0</v>
      </c>
    </row>
    <row r="344" spans="2:6" x14ac:dyDescent="0.25">
      <c r="B344" s="235" t="str">
        <f>HT_Berechnung!G353</f>
        <v/>
      </c>
      <c r="C344" s="262">
        <f>HT_Berechnung!J353</f>
        <v>0</v>
      </c>
      <c r="D344" s="266">
        <f>HT_Berechnung!I353</f>
        <v>0</v>
      </c>
      <c r="E344" s="268">
        <f>HT_Berechnung!K353</f>
        <v>0</v>
      </c>
      <c r="F344" s="172">
        <f>HT_Berechnung!L353</f>
        <v>0</v>
      </c>
    </row>
    <row r="345" spans="2:6" x14ac:dyDescent="0.25">
      <c r="B345" s="235" t="str">
        <f>HT_Berechnung!G354</f>
        <v/>
      </c>
      <c r="C345" s="262">
        <f>HT_Berechnung!J354</f>
        <v>0</v>
      </c>
      <c r="D345" s="266">
        <f>HT_Berechnung!I354</f>
        <v>0</v>
      </c>
      <c r="E345" s="268">
        <f>HT_Berechnung!K354</f>
        <v>0</v>
      </c>
      <c r="F345" s="172">
        <f>HT_Berechnung!L354</f>
        <v>0</v>
      </c>
    </row>
    <row r="346" spans="2:6" x14ac:dyDescent="0.25">
      <c r="B346" s="235" t="str">
        <f>HT_Berechnung!G355</f>
        <v/>
      </c>
      <c r="C346" s="262">
        <f>HT_Berechnung!J355</f>
        <v>0</v>
      </c>
      <c r="D346" s="266">
        <f>HT_Berechnung!I355</f>
        <v>0</v>
      </c>
      <c r="E346" s="268">
        <f>HT_Berechnung!K355</f>
        <v>0</v>
      </c>
      <c r="F346" s="172">
        <f>HT_Berechnung!L355</f>
        <v>0</v>
      </c>
    </row>
    <row r="347" spans="2:6" x14ac:dyDescent="0.25">
      <c r="B347" s="235" t="str">
        <f>HT_Berechnung!G356</f>
        <v/>
      </c>
      <c r="C347" s="262">
        <f>HT_Berechnung!J356</f>
        <v>0</v>
      </c>
      <c r="D347" s="266">
        <f>HT_Berechnung!I356</f>
        <v>0</v>
      </c>
      <c r="E347" s="268">
        <f>HT_Berechnung!K356</f>
        <v>0</v>
      </c>
      <c r="F347" s="172">
        <f>HT_Berechnung!L356</f>
        <v>0</v>
      </c>
    </row>
    <row r="348" spans="2:6" x14ac:dyDescent="0.25">
      <c r="B348" s="235" t="str">
        <f>HT_Berechnung!G357</f>
        <v/>
      </c>
      <c r="C348" s="262">
        <f>HT_Berechnung!J357</f>
        <v>0</v>
      </c>
      <c r="D348" s="266">
        <f>HT_Berechnung!I357</f>
        <v>0</v>
      </c>
      <c r="E348" s="268">
        <f>HT_Berechnung!K357</f>
        <v>0</v>
      </c>
      <c r="F348" s="172">
        <f>HT_Berechnung!L357</f>
        <v>0</v>
      </c>
    </row>
    <row r="349" spans="2:6" x14ac:dyDescent="0.25">
      <c r="B349" s="235" t="str">
        <f>HT_Berechnung!G358</f>
        <v/>
      </c>
      <c r="C349" s="262">
        <f>HT_Berechnung!J358</f>
        <v>0</v>
      </c>
      <c r="D349" s="266">
        <f>HT_Berechnung!I358</f>
        <v>0</v>
      </c>
      <c r="E349" s="268">
        <f>HT_Berechnung!K358</f>
        <v>0</v>
      </c>
      <c r="F349" s="172">
        <f>HT_Berechnung!L358</f>
        <v>0</v>
      </c>
    </row>
    <row r="350" spans="2:6" x14ac:dyDescent="0.25">
      <c r="B350" s="235" t="str">
        <f>HT_Berechnung!G359</f>
        <v/>
      </c>
      <c r="C350" s="262">
        <f>HT_Berechnung!J359</f>
        <v>0</v>
      </c>
      <c r="D350" s="266">
        <f>HT_Berechnung!I359</f>
        <v>0</v>
      </c>
      <c r="E350" s="268">
        <f>HT_Berechnung!K359</f>
        <v>0</v>
      </c>
      <c r="F350" s="172">
        <f>HT_Berechnung!L359</f>
        <v>0</v>
      </c>
    </row>
    <row r="351" spans="2:6" x14ac:dyDescent="0.25">
      <c r="B351" s="235" t="str">
        <f>HT_Berechnung!G360</f>
        <v/>
      </c>
      <c r="C351" s="262">
        <f>HT_Berechnung!J360</f>
        <v>0</v>
      </c>
      <c r="D351" s="266">
        <f>HT_Berechnung!I360</f>
        <v>0</v>
      </c>
      <c r="E351" s="268">
        <f>HT_Berechnung!K360</f>
        <v>0</v>
      </c>
      <c r="F351" s="172">
        <f>HT_Berechnung!L360</f>
        <v>0</v>
      </c>
    </row>
    <row r="352" spans="2:6" x14ac:dyDescent="0.25">
      <c r="B352" s="235" t="str">
        <f>HT_Berechnung!G361</f>
        <v/>
      </c>
      <c r="C352" s="262">
        <f>HT_Berechnung!J361</f>
        <v>0</v>
      </c>
      <c r="D352" s="266">
        <f>HT_Berechnung!I361</f>
        <v>0</v>
      </c>
      <c r="E352" s="268">
        <f>HT_Berechnung!K361</f>
        <v>0</v>
      </c>
      <c r="F352" s="172">
        <f>HT_Berechnung!L361</f>
        <v>0</v>
      </c>
    </row>
    <row r="353" spans="2:6" x14ac:dyDescent="0.25">
      <c r="B353" s="235" t="str">
        <f>HT_Berechnung!G362</f>
        <v/>
      </c>
      <c r="C353" s="262">
        <f>HT_Berechnung!J362</f>
        <v>0</v>
      </c>
      <c r="D353" s="266">
        <f>HT_Berechnung!I362</f>
        <v>0</v>
      </c>
      <c r="E353" s="268">
        <f>HT_Berechnung!K362</f>
        <v>0</v>
      </c>
      <c r="F353" s="172">
        <f>HT_Berechnung!L362</f>
        <v>0</v>
      </c>
    </row>
    <row r="354" spans="2:6" x14ac:dyDescent="0.25">
      <c r="B354" s="235" t="str">
        <f>HT_Berechnung!G363</f>
        <v/>
      </c>
      <c r="C354" s="262">
        <f>HT_Berechnung!J363</f>
        <v>0</v>
      </c>
      <c r="D354" s="266">
        <f>HT_Berechnung!I363</f>
        <v>0</v>
      </c>
      <c r="E354" s="268">
        <f>HT_Berechnung!K363</f>
        <v>0</v>
      </c>
      <c r="F354" s="172">
        <f>HT_Berechnung!L363</f>
        <v>0</v>
      </c>
    </row>
    <row r="355" spans="2:6" x14ac:dyDescent="0.25">
      <c r="B355" s="235" t="str">
        <f>HT_Berechnung!G364</f>
        <v/>
      </c>
      <c r="C355" s="262">
        <f>HT_Berechnung!J364</f>
        <v>0</v>
      </c>
      <c r="D355" s="266">
        <f>HT_Berechnung!I364</f>
        <v>0</v>
      </c>
      <c r="E355" s="268">
        <f>HT_Berechnung!K364</f>
        <v>0</v>
      </c>
      <c r="F355" s="172">
        <f>HT_Berechnung!L364</f>
        <v>0</v>
      </c>
    </row>
    <row r="356" spans="2:6" x14ac:dyDescent="0.25">
      <c r="B356" s="235" t="str">
        <f>HT_Berechnung!G365</f>
        <v/>
      </c>
      <c r="C356" s="262">
        <f>HT_Berechnung!J365</f>
        <v>0</v>
      </c>
      <c r="D356" s="266">
        <f>HT_Berechnung!I365</f>
        <v>0</v>
      </c>
      <c r="E356" s="268">
        <f>HT_Berechnung!K365</f>
        <v>0</v>
      </c>
      <c r="F356" s="172">
        <f>HT_Berechnung!L365</f>
        <v>0</v>
      </c>
    </row>
    <row r="357" spans="2:6" x14ac:dyDescent="0.25">
      <c r="B357" s="235" t="str">
        <f>HT_Berechnung!G366</f>
        <v/>
      </c>
      <c r="C357" s="262">
        <f>HT_Berechnung!J366</f>
        <v>0</v>
      </c>
      <c r="D357" s="266">
        <f>HT_Berechnung!I366</f>
        <v>0</v>
      </c>
      <c r="E357" s="268">
        <f>HT_Berechnung!K366</f>
        <v>0</v>
      </c>
      <c r="F357" s="172">
        <f>HT_Berechnung!L366</f>
        <v>0</v>
      </c>
    </row>
    <row r="358" spans="2:6" x14ac:dyDescent="0.25">
      <c r="B358" s="235" t="str">
        <f>HT_Berechnung!G367</f>
        <v/>
      </c>
      <c r="C358" s="262">
        <f>HT_Berechnung!J367</f>
        <v>0</v>
      </c>
      <c r="D358" s="266">
        <f>HT_Berechnung!I367</f>
        <v>0</v>
      </c>
      <c r="E358" s="268">
        <f>HT_Berechnung!K367</f>
        <v>0</v>
      </c>
      <c r="F358" s="172">
        <f>HT_Berechnung!L367</f>
        <v>0</v>
      </c>
    </row>
    <row r="359" spans="2:6" x14ac:dyDescent="0.25">
      <c r="B359" s="235" t="str">
        <f>HT_Berechnung!G368</f>
        <v/>
      </c>
      <c r="C359" s="262">
        <f>HT_Berechnung!J368</f>
        <v>0</v>
      </c>
      <c r="D359" s="266">
        <f>HT_Berechnung!I368</f>
        <v>0</v>
      </c>
      <c r="E359" s="268">
        <f>HT_Berechnung!K368</f>
        <v>0</v>
      </c>
      <c r="F359" s="172">
        <f>HT_Berechnung!L368</f>
        <v>0</v>
      </c>
    </row>
    <row r="360" spans="2:6" x14ac:dyDescent="0.25">
      <c r="B360" s="235" t="str">
        <f>HT_Berechnung!G369</f>
        <v/>
      </c>
      <c r="C360" s="262">
        <f>HT_Berechnung!J369</f>
        <v>0</v>
      </c>
      <c r="D360" s="266">
        <f>HT_Berechnung!I369</f>
        <v>0</v>
      </c>
      <c r="E360" s="268">
        <f>HT_Berechnung!K369</f>
        <v>0</v>
      </c>
      <c r="F360" s="172">
        <f>HT_Berechnung!L369</f>
        <v>0</v>
      </c>
    </row>
    <row r="361" spans="2:6" x14ac:dyDescent="0.25">
      <c r="B361" s="235" t="str">
        <f>HT_Berechnung!G370</f>
        <v/>
      </c>
      <c r="C361" s="262">
        <f>HT_Berechnung!J370</f>
        <v>0</v>
      </c>
      <c r="D361" s="266">
        <f>HT_Berechnung!I370</f>
        <v>0</v>
      </c>
      <c r="E361" s="268">
        <f>HT_Berechnung!K370</f>
        <v>0</v>
      </c>
      <c r="F361" s="172">
        <f>HT_Berechnung!L370</f>
        <v>0</v>
      </c>
    </row>
    <row r="362" spans="2:6" x14ac:dyDescent="0.25">
      <c r="B362" s="235" t="str">
        <f>HT_Berechnung!G371</f>
        <v/>
      </c>
      <c r="C362" s="262">
        <f>HT_Berechnung!J371</f>
        <v>0</v>
      </c>
      <c r="D362" s="266">
        <f>HT_Berechnung!I371</f>
        <v>0</v>
      </c>
      <c r="E362" s="268">
        <f>HT_Berechnung!K371</f>
        <v>0</v>
      </c>
      <c r="F362" s="172">
        <f>HT_Berechnung!L371</f>
        <v>0</v>
      </c>
    </row>
    <row r="363" spans="2:6" x14ac:dyDescent="0.25">
      <c r="B363" s="235" t="str">
        <f>HT_Berechnung!G372</f>
        <v/>
      </c>
      <c r="C363" s="262">
        <f>HT_Berechnung!J372</f>
        <v>0</v>
      </c>
      <c r="D363" s="266">
        <f>HT_Berechnung!I372</f>
        <v>0</v>
      </c>
      <c r="E363" s="268">
        <f>HT_Berechnung!K372</f>
        <v>0</v>
      </c>
      <c r="F363" s="172">
        <f>HT_Berechnung!L372</f>
        <v>0</v>
      </c>
    </row>
    <row r="364" spans="2:6" x14ac:dyDescent="0.25">
      <c r="B364" s="235" t="str">
        <f>HT_Berechnung!G373</f>
        <v/>
      </c>
      <c r="C364" s="262">
        <f>HT_Berechnung!J373</f>
        <v>0</v>
      </c>
      <c r="D364" s="266">
        <f>HT_Berechnung!I373</f>
        <v>0</v>
      </c>
      <c r="E364" s="268">
        <f>HT_Berechnung!K373</f>
        <v>0</v>
      </c>
      <c r="F364" s="172">
        <f>HT_Berechnung!L373</f>
        <v>0</v>
      </c>
    </row>
    <row r="365" spans="2:6" x14ac:dyDescent="0.25">
      <c r="B365" s="235" t="str">
        <f>HT_Berechnung!G374</f>
        <v/>
      </c>
      <c r="C365" s="262">
        <f>HT_Berechnung!J374</f>
        <v>0</v>
      </c>
      <c r="D365" s="266">
        <f>HT_Berechnung!I374</f>
        <v>0</v>
      </c>
      <c r="E365" s="268">
        <f>HT_Berechnung!K374</f>
        <v>0</v>
      </c>
      <c r="F365" s="172">
        <f>HT_Berechnung!L374</f>
        <v>0</v>
      </c>
    </row>
    <row r="366" spans="2:6" x14ac:dyDescent="0.25">
      <c r="B366" s="235" t="str">
        <f>HT_Berechnung!G375</f>
        <v/>
      </c>
      <c r="C366" s="262">
        <f>HT_Berechnung!J375</f>
        <v>0</v>
      </c>
      <c r="D366" s="266">
        <f>HT_Berechnung!I375</f>
        <v>0</v>
      </c>
      <c r="E366" s="268">
        <f>HT_Berechnung!K375</f>
        <v>0</v>
      </c>
      <c r="F366" s="172">
        <f>HT_Berechnung!L375</f>
        <v>0</v>
      </c>
    </row>
    <row r="367" spans="2:6" x14ac:dyDescent="0.25">
      <c r="B367" s="235" t="str">
        <f>HT_Berechnung!G376</f>
        <v/>
      </c>
      <c r="C367" s="262">
        <f>HT_Berechnung!J376</f>
        <v>0</v>
      </c>
      <c r="D367" s="266">
        <f>HT_Berechnung!I376</f>
        <v>0</v>
      </c>
      <c r="E367" s="268">
        <f>HT_Berechnung!K376</f>
        <v>0</v>
      </c>
      <c r="F367" s="172">
        <f>HT_Berechnung!L376</f>
        <v>0</v>
      </c>
    </row>
    <row r="368" spans="2:6" x14ac:dyDescent="0.25">
      <c r="B368" s="235" t="str">
        <f>HT_Berechnung!G377</f>
        <v/>
      </c>
      <c r="C368" s="262">
        <f>HT_Berechnung!J377</f>
        <v>0</v>
      </c>
      <c r="D368" s="266">
        <f>HT_Berechnung!I377</f>
        <v>0</v>
      </c>
      <c r="E368" s="268">
        <f>HT_Berechnung!K377</f>
        <v>0</v>
      </c>
      <c r="F368" s="172">
        <f>HT_Berechnung!L377</f>
        <v>0</v>
      </c>
    </row>
    <row r="369" spans="2:6" x14ac:dyDescent="0.25">
      <c r="B369" s="235" t="str">
        <f>HT_Berechnung!G378</f>
        <v/>
      </c>
      <c r="C369" s="262">
        <f>HT_Berechnung!J378</f>
        <v>0</v>
      </c>
      <c r="D369" s="266">
        <f>HT_Berechnung!I378</f>
        <v>0</v>
      </c>
      <c r="E369" s="268">
        <f>HT_Berechnung!K378</f>
        <v>0</v>
      </c>
      <c r="F369" s="172">
        <f>HT_Berechnung!L378</f>
        <v>0</v>
      </c>
    </row>
    <row r="370" spans="2:6" x14ac:dyDescent="0.25">
      <c r="B370" s="235" t="str">
        <f>HT_Berechnung!G379</f>
        <v/>
      </c>
      <c r="C370" s="262">
        <f>HT_Berechnung!J379</f>
        <v>0</v>
      </c>
      <c r="D370" s="266">
        <f>HT_Berechnung!I379</f>
        <v>0</v>
      </c>
      <c r="E370" s="268">
        <f>HT_Berechnung!K379</f>
        <v>0</v>
      </c>
      <c r="F370" s="172">
        <f>HT_Berechnung!L379</f>
        <v>0</v>
      </c>
    </row>
    <row r="371" spans="2:6" x14ac:dyDescent="0.25">
      <c r="B371" s="235" t="str">
        <f>HT_Berechnung!G380</f>
        <v/>
      </c>
      <c r="C371" s="262">
        <f>HT_Berechnung!J380</f>
        <v>0</v>
      </c>
      <c r="D371" s="266">
        <f>HT_Berechnung!I380</f>
        <v>0</v>
      </c>
      <c r="E371" s="268">
        <f>HT_Berechnung!K380</f>
        <v>0</v>
      </c>
      <c r="F371" s="172">
        <f>HT_Berechnung!L380</f>
        <v>0</v>
      </c>
    </row>
    <row r="372" spans="2:6" x14ac:dyDescent="0.25">
      <c r="B372" s="235" t="str">
        <f>HT_Berechnung!G381</f>
        <v/>
      </c>
      <c r="C372" s="262">
        <f>HT_Berechnung!J381</f>
        <v>0</v>
      </c>
      <c r="D372" s="266">
        <f>HT_Berechnung!I381</f>
        <v>0</v>
      </c>
      <c r="E372" s="268">
        <f>HT_Berechnung!K381</f>
        <v>0</v>
      </c>
      <c r="F372" s="172">
        <f>HT_Berechnung!L381</f>
        <v>0</v>
      </c>
    </row>
    <row r="373" spans="2:6" ht="15.75" thickBot="1" x14ac:dyDescent="0.3">
      <c r="B373" s="236" t="str">
        <f>HT_Berechnung!G382</f>
        <v/>
      </c>
      <c r="C373" s="263">
        <f>HT_Berechnung!J382</f>
        <v>0</v>
      </c>
      <c r="D373" s="267">
        <f>HT_Berechnung!I382</f>
        <v>0</v>
      </c>
      <c r="E373" s="269">
        <f>HT_Berechnung!K382</f>
        <v>0</v>
      </c>
      <c r="F373" s="174">
        <f>HT_Berechnung!L382</f>
        <v>0</v>
      </c>
    </row>
    <row r="374" spans="2:6" x14ac:dyDescent="0.25">
      <c r="B374" s="147"/>
    </row>
    <row r="375" spans="2:6" x14ac:dyDescent="0.25">
      <c r="B375" s="147"/>
    </row>
    <row r="376" spans="2:6" x14ac:dyDescent="0.25">
      <c r="B376" s="147"/>
    </row>
    <row r="377" spans="2:6" x14ac:dyDescent="0.25">
      <c r="B377" s="147"/>
    </row>
    <row r="378" spans="2:6" x14ac:dyDescent="0.25">
      <c r="B378" s="147"/>
    </row>
    <row r="379" spans="2:6" x14ac:dyDescent="0.25">
      <c r="B379" s="147"/>
    </row>
    <row r="380" spans="2:6" x14ac:dyDescent="0.25">
      <c r="B380" s="147"/>
    </row>
    <row r="381" spans="2:6" x14ac:dyDescent="0.25">
      <c r="B381" s="147"/>
    </row>
    <row r="382" spans="2:6" x14ac:dyDescent="0.25">
      <c r="B382" s="147"/>
    </row>
    <row r="383" spans="2:6" x14ac:dyDescent="0.25">
      <c r="B383" s="147"/>
    </row>
    <row r="384" spans="2:6" x14ac:dyDescent="0.25">
      <c r="B384" s="147"/>
    </row>
    <row r="385" spans="2:2" x14ac:dyDescent="0.25">
      <c r="B385" s="147"/>
    </row>
    <row r="386" spans="2:2" x14ac:dyDescent="0.25">
      <c r="B386" s="147"/>
    </row>
    <row r="387" spans="2:2" x14ac:dyDescent="0.25">
      <c r="B387" s="147"/>
    </row>
    <row r="388" spans="2:2" x14ac:dyDescent="0.25">
      <c r="B388" s="147"/>
    </row>
    <row r="389" spans="2:2" x14ac:dyDescent="0.25">
      <c r="B389" s="147"/>
    </row>
    <row r="390" spans="2:2" x14ac:dyDescent="0.25">
      <c r="B390" s="147"/>
    </row>
    <row r="391" spans="2:2" x14ac:dyDescent="0.25">
      <c r="B391" s="147"/>
    </row>
    <row r="392" spans="2:2" x14ac:dyDescent="0.25">
      <c r="B392" s="147"/>
    </row>
    <row r="393" spans="2:2" x14ac:dyDescent="0.25">
      <c r="B393" s="147"/>
    </row>
    <row r="394" spans="2:2" x14ac:dyDescent="0.25">
      <c r="B394" s="147"/>
    </row>
    <row r="395" spans="2:2" x14ac:dyDescent="0.25">
      <c r="B395" s="147"/>
    </row>
    <row r="396" spans="2:2" x14ac:dyDescent="0.25">
      <c r="B396" s="147"/>
    </row>
    <row r="397" spans="2:2" x14ac:dyDescent="0.25">
      <c r="B397" s="147"/>
    </row>
    <row r="398" spans="2:2" x14ac:dyDescent="0.25">
      <c r="B398" s="147"/>
    </row>
    <row r="399" spans="2:2" x14ac:dyDescent="0.25">
      <c r="B399" s="147"/>
    </row>
    <row r="400" spans="2:2" x14ac:dyDescent="0.25">
      <c r="B400" s="147"/>
    </row>
    <row r="401" spans="2:2" x14ac:dyDescent="0.25">
      <c r="B401" s="147"/>
    </row>
    <row r="402" spans="2:2" x14ac:dyDescent="0.25">
      <c r="B402" s="147"/>
    </row>
    <row r="403" spans="2:2" x14ac:dyDescent="0.25">
      <c r="B403" s="147"/>
    </row>
    <row r="404" spans="2:2" x14ac:dyDescent="0.25">
      <c r="B404" s="147"/>
    </row>
    <row r="405" spans="2:2" x14ac:dyDescent="0.25">
      <c r="B405" s="147"/>
    </row>
    <row r="406" spans="2:2" x14ac:dyDescent="0.25">
      <c r="B406" s="147"/>
    </row>
    <row r="407" spans="2:2" x14ac:dyDescent="0.25">
      <c r="B407" s="147"/>
    </row>
    <row r="408" spans="2:2" x14ac:dyDescent="0.25">
      <c r="B408" s="147"/>
    </row>
    <row r="409" spans="2:2" x14ac:dyDescent="0.25">
      <c r="B409" s="147"/>
    </row>
    <row r="410" spans="2:2" x14ac:dyDescent="0.25">
      <c r="B410" s="147"/>
    </row>
    <row r="411" spans="2:2" x14ac:dyDescent="0.25">
      <c r="B411" s="147"/>
    </row>
    <row r="412" spans="2:2" x14ac:dyDescent="0.25">
      <c r="B412" s="147"/>
    </row>
    <row r="413" spans="2:2" x14ac:dyDescent="0.25">
      <c r="B413" s="147"/>
    </row>
    <row r="414" spans="2:2" x14ac:dyDescent="0.25">
      <c r="B414" s="147"/>
    </row>
    <row r="415" spans="2:2" x14ac:dyDescent="0.25">
      <c r="B415" s="147"/>
    </row>
    <row r="416" spans="2:2" x14ac:dyDescent="0.25">
      <c r="B416" s="147"/>
    </row>
    <row r="417" spans="2:2" x14ac:dyDescent="0.25">
      <c r="B417" s="147"/>
    </row>
    <row r="418" spans="2:2" x14ac:dyDescent="0.25">
      <c r="B418" s="147"/>
    </row>
    <row r="419" spans="2:2" x14ac:dyDescent="0.25">
      <c r="B419" s="147"/>
    </row>
    <row r="420" spans="2:2" x14ac:dyDescent="0.25">
      <c r="B420" s="147"/>
    </row>
    <row r="421" spans="2:2" x14ac:dyDescent="0.25">
      <c r="B421" s="147"/>
    </row>
    <row r="422" spans="2:2" x14ac:dyDescent="0.25">
      <c r="B422" s="147"/>
    </row>
    <row r="423" spans="2:2" x14ac:dyDescent="0.25">
      <c r="B423" s="147"/>
    </row>
    <row r="424" spans="2:2" x14ac:dyDescent="0.25">
      <c r="B424" s="147"/>
    </row>
    <row r="425" spans="2:2" x14ac:dyDescent="0.25">
      <c r="B425" s="147"/>
    </row>
    <row r="426" spans="2:2" x14ac:dyDescent="0.25">
      <c r="B426" s="147"/>
    </row>
    <row r="427" spans="2:2" x14ac:dyDescent="0.25">
      <c r="B427" s="147"/>
    </row>
    <row r="428" spans="2:2" x14ac:dyDescent="0.25">
      <c r="B428" s="147"/>
    </row>
    <row r="429" spans="2:2" x14ac:dyDescent="0.25">
      <c r="B429" s="147"/>
    </row>
    <row r="430" spans="2:2" x14ac:dyDescent="0.25">
      <c r="B430" s="147"/>
    </row>
    <row r="431" spans="2:2" x14ac:dyDescent="0.25">
      <c r="B431" s="147"/>
    </row>
    <row r="432" spans="2:2" x14ac:dyDescent="0.25">
      <c r="B432" s="147"/>
    </row>
    <row r="433" spans="2:2" x14ac:dyDescent="0.25">
      <c r="B433" s="147"/>
    </row>
    <row r="434" spans="2:2" x14ac:dyDescent="0.25">
      <c r="B434" s="147"/>
    </row>
    <row r="435" spans="2:2" x14ac:dyDescent="0.25">
      <c r="B435" s="147"/>
    </row>
    <row r="436" spans="2:2" x14ac:dyDescent="0.25">
      <c r="B436" s="147"/>
    </row>
    <row r="437" spans="2:2" x14ac:dyDescent="0.25">
      <c r="B437" s="147"/>
    </row>
    <row r="438" spans="2:2" x14ac:dyDescent="0.25">
      <c r="B438" s="147"/>
    </row>
    <row r="439" spans="2:2" x14ac:dyDescent="0.25">
      <c r="B439" s="147"/>
    </row>
    <row r="440" spans="2:2" x14ac:dyDescent="0.25">
      <c r="B440" s="147"/>
    </row>
    <row r="441" spans="2:2" x14ac:dyDescent="0.25">
      <c r="B441" s="147"/>
    </row>
    <row r="442" spans="2:2" x14ac:dyDescent="0.25">
      <c r="B442" s="147"/>
    </row>
    <row r="443" spans="2:2" x14ac:dyDescent="0.25">
      <c r="B443" s="147"/>
    </row>
    <row r="444" spans="2:2" x14ac:dyDescent="0.25">
      <c r="B444" s="147"/>
    </row>
    <row r="445" spans="2:2" x14ac:dyDescent="0.25">
      <c r="B445" s="147"/>
    </row>
    <row r="446" spans="2:2" x14ac:dyDescent="0.25">
      <c r="B446" s="147"/>
    </row>
    <row r="447" spans="2:2" x14ac:dyDescent="0.25">
      <c r="B447" s="147"/>
    </row>
    <row r="448" spans="2:2" x14ac:dyDescent="0.25">
      <c r="B448" s="147"/>
    </row>
    <row r="449" spans="2:2" x14ac:dyDescent="0.25">
      <c r="B449" s="147"/>
    </row>
    <row r="450" spans="2:2" x14ac:dyDescent="0.25">
      <c r="B450" s="147"/>
    </row>
    <row r="451" spans="2:2" x14ac:dyDescent="0.25">
      <c r="B451" s="147"/>
    </row>
    <row r="452" spans="2:2" x14ac:dyDescent="0.25">
      <c r="B452" s="147"/>
    </row>
    <row r="453" spans="2:2" x14ac:dyDescent="0.25">
      <c r="B453" s="147"/>
    </row>
    <row r="454" spans="2:2" x14ac:dyDescent="0.25">
      <c r="B454" s="147"/>
    </row>
    <row r="455" spans="2:2" x14ac:dyDescent="0.25">
      <c r="B455" s="147"/>
    </row>
    <row r="456" spans="2:2" x14ac:dyDescent="0.25">
      <c r="B456" s="147"/>
    </row>
    <row r="457" spans="2:2" x14ac:dyDescent="0.25">
      <c r="B457" s="147"/>
    </row>
    <row r="458" spans="2:2" x14ac:dyDescent="0.25">
      <c r="B458" s="147"/>
    </row>
    <row r="459" spans="2:2" x14ac:dyDescent="0.25">
      <c r="B459" s="147"/>
    </row>
    <row r="460" spans="2:2" x14ac:dyDescent="0.25">
      <c r="B460" s="147"/>
    </row>
    <row r="461" spans="2:2" x14ac:dyDescent="0.25">
      <c r="B461" s="147"/>
    </row>
    <row r="462" spans="2:2" x14ac:dyDescent="0.25">
      <c r="B462" s="147"/>
    </row>
    <row r="463" spans="2:2" x14ac:dyDescent="0.25">
      <c r="B463" s="147"/>
    </row>
    <row r="464" spans="2:2" x14ac:dyDescent="0.25">
      <c r="B464" s="147"/>
    </row>
    <row r="465" spans="2:2" x14ac:dyDescent="0.25">
      <c r="B465" s="147"/>
    </row>
    <row r="466" spans="2:2" x14ac:dyDescent="0.25">
      <c r="B466" s="147"/>
    </row>
    <row r="467" spans="2:2" x14ac:dyDescent="0.25">
      <c r="B467" s="147"/>
    </row>
    <row r="468" spans="2:2" x14ac:dyDescent="0.25">
      <c r="B468" s="147"/>
    </row>
    <row r="469" spans="2:2" x14ac:dyDescent="0.25">
      <c r="B469" s="147"/>
    </row>
    <row r="470" spans="2:2" x14ac:dyDescent="0.25">
      <c r="B470" s="147"/>
    </row>
    <row r="471" spans="2:2" x14ac:dyDescent="0.25">
      <c r="B471" s="147"/>
    </row>
    <row r="472" spans="2:2" x14ac:dyDescent="0.25">
      <c r="B472" s="147"/>
    </row>
    <row r="473" spans="2:2" x14ac:dyDescent="0.25">
      <c r="B473" s="147"/>
    </row>
    <row r="474" spans="2:2" x14ac:dyDescent="0.25">
      <c r="B474" s="147"/>
    </row>
    <row r="475" spans="2:2" x14ac:dyDescent="0.25">
      <c r="B475" s="147"/>
    </row>
    <row r="476" spans="2:2" x14ac:dyDescent="0.25">
      <c r="B476" s="147"/>
    </row>
    <row r="477" spans="2:2" x14ac:dyDescent="0.25">
      <c r="B477" s="147"/>
    </row>
    <row r="478" spans="2:2" x14ac:dyDescent="0.25">
      <c r="B478" s="147"/>
    </row>
    <row r="479" spans="2:2" x14ac:dyDescent="0.25">
      <c r="B479" s="147"/>
    </row>
    <row r="480" spans="2:2" x14ac:dyDescent="0.25">
      <c r="B480" s="147"/>
    </row>
    <row r="481" spans="2:2" x14ac:dyDescent="0.25">
      <c r="B481" s="147"/>
    </row>
    <row r="482" spans="2:2" x14ac:dyDescent="0.25">
      <c r="B482" s="147"/>
    </row>
    <row r="483" spans="2:2" x14ac:dyDescent="0.25">
      <c r="B483" s="147"/>
    </row>
    <row r="484" spans="2:2" x14ac:dyDescent="0.25">
      <c r="B484" s="147"/>
    </row>
    <row r="485" spans="2:2" x14ac:dyDescent="0.25">
      <c r="B485" s="147"/>
    </row>
    <row r="486" spans="2:2" x14ac:dyDescent="0.25">
      <c r="B486" s="147"/>
    </row>
    <row r="487" spans="2:2" x14ac:dyDescent="0.25">
      <c r="B487" s="147"/>
    </row>
    <row r="488" spans="2:2" x14ac:dyDescent="0.25">
      <c r="B488" s="147"/>
    </row>
    <row r="489" spans="2:2" x14ac:dyDescent="0.25">
      <c r="B489" s="147"/>
    </row>
    <row r="490" spans="2:2" x14ac:dyDescent="0.25">
      <c r="B490" s="147"/>
    </row>
    <row r="491" spans="2:2" x14ac:dyDescent="0.25">
      <c r="B491" s="147"/>
    </row>
    <row r="492" spans="2:2" x14ac:dyDescent="0.25">
      <c r="B492" s="147"/>
    </row>
    <row r="493" spans="2:2" x14ac:dyDescent="0.25">
      <c r="B493" s="147"/>
    </row>
    <row r="494" spans="2:2" x14ac:dyDescent="0.25">
      <c r="B494" s="147"/>
    </row>
    <row r="495" spans="2:2" x14ac:dyDescent="0.25">
      <c r="B495" s="147"/>
    </row>
    <row r="496" spans="2:2" x14ac:dyDescent="0.25">
      <c r="B496" s="147"/>
    </row>
    <row r="497" spans="2:2" x14ac:dyDescent="0.25">
      <c r="B497" s="147"/>
    </row>
    <row r="498" spans="2:2" x14ac:dyDescent="0.25">
      <c r="B498" s="147"/>
    </row>
    <row r="499" spans="2:2" x14ac:dyDescent="0.25">
      <c r="B499" s="147"/>
    </row>
    <row r="500" spans="2:2" x14ac:dyDescent="0.25">
      <c r="B500" s="147"/>
    </row>
    <row r="501" spans="2:2" x14ac:dyDescent="0.25">
      <c r="B501" s="147"/>
    </row>
    <row r="502" spans="2:2" x14ac:dyDescent="0.25">
      <c r="B502" s="147"/>
    </row>
    <row r="503" spans="2:2" x14ac:dyDescent="0.25">
      <c r="B503" s="147"/>
    </row>
    <row r="504" spans="2:2" x14ac:dyDescent="0.25">
      <c r="B504" s="147"/>
    </row>
    <row r="505" spans="2:2" x14ac:dyDescent="0.25">
      <c r="B505" s="147"/>
    </row>
    <row r="506" spans="2:2" x14ac:dyDescent="0.25">
      <c r="B506" s="147"/>
    </row>
    <row r="507" spans="2:2" x14ac:dyDescent="0.25">
      <c r="B507" s="147"/>
    </row>
    <row r="508" spans="2:2" x14ac:dyDescent="0.25">
      <c r="B508" s="147"/>
    </row>
    <row r="509" spans="2:2" x14ac:dyDescent="0.25">
      <c r="B509" s="147"/>
    </row>
    <row r="510" spans="2:2" x14ac:dyDescent="0.25">
      <c r="B510" s="147"/>
    </row>
    <row r="511" spans="2:2" x14ac:dyDescent="0.25">
      <c r="B511" s="147"/>
    </row>
    <row r="512" spans="2:2" x14ac:dyDescent="0.25">
      <c r="B512" s="147"/>
    </row>
    <row r="513" spans="2:2" x14ac:dyDescent="0.25">
      <c r="B513" s="147"/>
    </row>
    <row r="514" spans="2:2" x14ac:dyDescent="0.25">
      <c r="B514" s="147"/>
    </row>
    <row r="515" spans="2:2" x14ac:dyDescent="0.25">
      <c r="B515" s="147"/>
    </row>
    <row r="516" spans="2:2" x14ac:dyDescent="0.25">
      <c r="B516" s="147"/>
    </row>
    <row r="517" spans="2:2" x14ac:dyDescent="0.25">
      <c r="B517" s="147"/>
    </row>
    <row r="518" spans="2:2" x14ac:dyDescent="0.25">
      <c r="B518" s="147"/>
    </row>
    <row r="519" spans="2:2" x14ac:dyDescent="0.25">
      <c r="B519" s="147"/>
    </row>
    <row r="520" spans="2:2" x14ac:dyDescent="0.25">
      <c r="B520" s="147"/>
    </row>
    <row r="521" spans="2:2" x14ac:dyDescent="0.25">
      <c r="B521" s="147"/>
    </row>
    <row r="522" spans="2:2" x14ac:dyDescent="0.25">
      <c r="B522" s="147"/>
    </row>
    <row r="523" spans="2:2" x14ac:dyDescent="0.25">
      <c r="B523" s="147"/>
    </row>
    <row r="524" spans="2:2" x14ac:dyDescent="0.25">
      <c r="B524" s="147"/>
    </row>
    <row r="525" spans="2:2" x14ac:dyDescent="0.25">
      <c r="B525" s="147"/>
    </row>
    <row r="526" spans="2:2" x14ac:dyDescent="0.25">
      <c r="B526" s="147"/>
    </row>
    <row r="527" spans="2:2" x14ac:dyDescent="0.25">
      <c r="B527" s="147"/>
    </row>
    <row r="528" spans="2:2" x14ac:dyDescent="0.25">
      <c r="B528" s="147"/>
    </row>
    <row r="529" spans="2:2" x14ac:dyDescent="0.25">
      <c r="B529" s="147"/>
    </row>
    <row r="530" spans="2:2" x14ac:dyDescent="0.25">
      <c r="B530" s="147"/>
    </row>
  </sheetData>
  <sheetProtection password="B39A" sheet="1" objects="1" scenarios="1"/>
  <mergeCells count="3">
    <mergeCell ref="B3:F3"/>
    <mergeCell ref="B4:F4"/>
    <mergeCell ref="B2:G2"/>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8"/>
  <sheetViews>
    <sheetView zoomScaleNormal="100" workbookViewId="0">
      <selection activeCell="G14" sqref="G14"/>
    </sheetView>
  </sheetViews>
  <sheetFormatPr baseColWidth="10" defaultRowHeight="15" x14ac:dyDescent="0.25"/>
  <cols>
    <col min="1" max="1" width="1.42578125" customWidth="1"/>
    <col min="2" max="2" width="10.140625" customWidth="1"/>
    <col min="3" max="3" width="10.5703125" customWidth="1"/>
    <col min="4" max="4" width="10.42578125" customWidth="1"/>
    <col min="5" max="5" width="10.7109375" customWidth="1"/>
    <col min="7" max="7" width="14.85546875" customWidth="1"/>
    <col min="8" max="8" width="15.7109375" customWidth="1"/>
    <col min="9" max="12" width="12.140625" customWidth="1"/>
    <col min="13" max="13" width="17.85546875" customWidth="1"/>
    <col min="15" max="15" width="11.42578125" customWidth="1"/>
    <col min="16" max="16" width="12.85546875" customWidth="1"/>
    <col min="18" max="18" width="0.7109375" customWidth="1"/>
  </cols>
  <sheetData>
    <row r="1" spans="1:18" ht="9" customHeight="1" thickBot="1" x14ac:dyDescent="0.3"/>
    <row r="2" spans="1:18" ht="21" customHeight="1" x14ac:dyDescent="0.25">
      <c r="L2" s="259" t="s">
        <v>95</v>
      </c>
      <c r="M2" s="151" t="s">
        <v>94</v>
      </c>
      <c r="N2" s="151"/>
      <c r="O2" s="151"/>
      <c r="P2" s="151"/>
      <c r="Q2" s="207"/>
    </row>
    <row r="3" spans="1:18" ht="15" customHeight="1" x14ac:dyDescent="0.25">
      <c r="L3" s="280">
        <v>1</v>
      </c>
      <c r="M3" s="274" t="s">
        <v>90</v>
      </c>
      <c r="N3" s="152"/>
      <c r="O3" s="152"/>
      <c r="P3" s="152"/>
      <c r="Q3" s="104"/>
    </row>
    <row r="4" spans="1:18" ht="15" customHeight="1" x14ac:dyDescent="0.25">
      <c r="L4" s="280">
        <v>2</v>
      </c>
      <c r="M4" s="274" t="s">
        <v>91</v>
      </c>
      <c r="N4" s="152"/>
      <c r="O4" s="152"/>
      <c r="P4" s="152"/>
      <c r="Q4" s="104"/>
    </row>
    <row r="5" spans="1:18" ht="15" customHeight="1" x14ac:dyDescent="0.25">
      <c r="L5" s="280">
        <v>3</v>
      </c>
      <c r="M5" s="274" t="s">
        <v>92</v>
      </c>
      <c r="N5" s="152"/>
      <c r="O5" s="152"/>
      <c r="P5" s="152"/>
      <c r="Q5" s="104"/>
    </row>
    <row r="6" spans="1:18" ht="15" customHeight="1" x14ac:dyDescent="0.25">
      <c r="L6" s="280">
        <v>4</v>
      </c>
      <c r="M6" s="275" t="s">
        <v>87</v>
      </c>
      <c r="N6" s="152"/>
      <c r="O6" s="152"/>
      <c r="P6" s="152"/>
      <c r="Q6" s="104"/>
    </row>
    <row r="7" spans="1:18" ht="15" customHeight="1" thickBot="1" x14ac:dyDescent="0.3">
      <c r="L7" s="281"/>
      <c r="M7" s="279" t="s">
        <v>93</v>
      </c>
      <c r="N7" s="278"/>
      <c r="O7" s="278"/>
      <c r="P7" s="278"/>
      <c r="Q7" s="106"/>
    </row>
    <row r="8" spans="1:18" ht="21" customHeight="1" thickBot="1" x14ac:dyDescent="0.4">
      <c r="B8" s="146"/>
      <c r="L8" s="282">
        <v>5</v>
      </c>
      <c r="M8" s="276" t="s">
        <v>96</v>
      </c>
      <c r="N8" s="277"/>
      <c r="O8" s="277"/>
      <c r="P8" s="278"/>
      <c r="Q8" s="106"/>
    </row>
    <row r="9" spans="1:18" ht="18.75" thickBot="1" x14ac:dyDescent="0.4">
      <c r="B9" s="215"/>
      <c r="C9" s="158"/>
      <c r="D9" s="216"/>
      <c r="E9" s="216"/>
      <c r="F9" s="216"/>
      <c r="G9" s="216"/>
      <c r="H9" s="160"/>
      <c r="I9" s="177" t="s">
        <v>64</v>
      </c>
      <c r="J9" s="179" t="s">
        <v>65</v>
      </c>
      <c r="K9" s="179" t="s">
        <v>14</v>
      </c>
      <c r="L9" s="217"/>
      <c r="M9" s="251"/>
      <c r="N9" s="254"/>
      <c r="O9" s="255"/>
      <c r="P9" s="177" t="s">
        <v>55</v>
      </c>
      <c r="Q9" s="175" t="s">
        <v>62</v>
      </c>
    </row>
    <row r="10" spans="1:18" ht="15.75" thickBot="1" x14ac:dyDescent="0.3">
      <c r="A10" s="104"/>
      <c r="B10" s="206" t="s">
        <v>45</v>
      </c>
      <c r="C10" s="205" t="str">
        <f>IF(Eingabe!$T$7&lt;&gt;"",Eingabe!$T$7,"")</f>
        <v/>
      </c>
      <c r="D10" s="228"/>
      <c r="E10" s="229"/>
      <c r="F10" s="229"/>
      <c r="G10" s="222"/>
      <c r="H10" s="208" t="s">
        <v>70</v>
      </c>
      <c r="I10" s="178" t="str">
        <f>IF(AND(Eingabe!$AN$5&lt;&gt;"",Eingabe!$AN$5=366),SUM(HT_Berechnung!$I$17:$I$382),IF(AND(Eingabe!$AN$5&lt;&gt;"",Eingabe!$AN$5=365),SUM(HT_Berechnung!$I$17:$I$381),""))</f>
        <v/>
      </c>
      <c r="J10" s="180" t="str">
        <f>IF(AND(Eingabe!$AN$5&lt;&gt;"",Eingabe!$AN$5=366),SUM(HT_Berechnung!$J$17:$J$382),IF(AND(Eingabe!$AN$5&lt;&gt;"",Eingabe!$AN$5=365),SUM(HT_Berechnung!$J$17:$J$381),""))</f>
        <v/>
      </c>
      <c r="K10" s="176" t="str">
        <f>IF(AND(Eingabe!$AN$5&lt;&gt;"",Eingabe!$AN$5=366),SUM(HT_Berechnung!$K$17:$K$382),IF(AND(Eingabe!$AN$5&lt;&gt;"",Eingabe!$AN$5=365),SUM(HT_Berechnung!$K$17:$K$381),""))</f>
        <v/>
      </c>
      <c r="L10" s="218"/>
      <c r="M10" s="253"/>
      <c r="N10" s="184"/>
      <c r="O10" s="256"/>
      <c r="P10" s="209" t="str">
        <f>IF(AND(Eingabe!$AN$5&lt;&gt;"",Eingabe!$AN$5=366),SUM(HT_Berechnung!$P$17:$P$382),IF(AND(Eingabe!$AN$5&lt;&gt;"",Eingabe!$AN$5=365),SUM(HT_Berechnung!$P$17:$P$381),""))</f>
        <v/>
      </c>
      <c r="Q10" s="204" t="str">
        <f>IF(AND(Eingabe!$AN$5&lt;&gt;"",Eingabe!$AN$5=366),SUM(HT_Berechnung!$Q$17:$Q$382),IF(AND(Eingabe!$AN$5&lt;&gt;"",Eingabe!$AN$5=365),SUM(HT_Berechnung!$Q$17:$Q$381),""))</f>
        <v/>
      </c>
      <c r="R10" s="103"/>
    </row>
    <row r="11" spans="1:18" ht="15.75" thickBot="1" x14ac:dyDescent="0.3">
      <c r="B11" s="225"/>
      <c r="C11" s="226"/>
      <c r="D11" s="223"/>
      <c r="E11" s="223"/>
      <c r="F11" s="223"/>
      <c r="G11" s="223"/>
      <c r="H11" s="227"/>
      <c r="I11" s="220"/>
      <c r="J11" s="221"/>
      <c r="K11" s="221"/>
      <c r="L11" s="219"/>
      <c r="M11" s="252"/>
      <c r="N11" s="242"/>
      <c r="O11" s="249"/>
      <c r="P11" s="220"/>
      <c r="Q11" s="224"/>
    </row>
    <row r="12" spans="1:18" ht="48.75" customHeight="1" x14ac:dyDescent="0.25">
      <c r="B12" s="353" t="s">
        <v>31</v>
      </c>
      <c r="C12" s="354"/>
      <c r="D12" s="354"/>
      <c r="E12" s="354"/>
      <c r="F12" s="354"/>
      <c r="G12" s="354"/>
      <c r="H12" s="354"/>
      <c r="I12" s="347" t="s">
        <v>44</v>
      </c>
      <c r="J12" s="348"/>
      <c r="K12" s="348"/>
      <c r="L12" s="349"/>
      <c r="M12" s="201" t="s">
        <v>56</v>
      </c>
      <c r="N12" s="202" t="s">
        <v>57</v>
      </c>
      <c r="O12" s="203" t="s">
        <v>58</v>
      </c>
      <c r="P12" s="210" t="s">
        <v>60</v>
      </c>
      <c r="Q12" s="203" t="s">
        <v>63</v>
      </c>
    </row>
    <row r="13" spans="1:18" ht="18.75" thickBot="1" x14ac:dyDescent="0.4">
      <c r="B13" s="155" t="s">
        <v>25</v>
      </c>
      <c r="C13" s="182" t="s">
        <v>76</v>
      </c>
      <c r="D13" s="181" t="s">
        <v>13</v>
      </c>
      <c r="E13" s="182" t="s">
        <v>75</v>
      </c>
      <c r="F13" s="156" t="s">
        <v>45</v>
      </c>
      <c r="G13" s="181" t="s">
        <v>74</v>
      </c>
      <c r="H13" s="183" t="s">
        <v>30</v>
      </c>
      <c r="I13" s="155" t="s">
        <v>64</v>
      </c>
      <c r="J13" s="191" t="s">
        <v>65</v>
      </c>
      <c r="K13" s="182" t="s">
        <v>14</v>
      </c>
      <c r="L13" s="157" t="s">
        <v>27</v>
      </c>
      <c r="M13" s="156" t="s">
        <v>86</v>
      </c>
      <c r="N13" s="191" t="s">
        <v>29</v>
      </c>
      <c r="O13" s="211" t="s">
        <v>59</v>
      </c>
      <c r="P13" s="197" t="s">
        <v>61</v>
      </c>
      <c r="Q13" s="157"/>
    </row>
    <row r="14" spans="1:18" ht="15.75" customHeight="1" x14ac:dyDescent="0.25">
      <c r="B14" s="350" t="s">
        <v>26</v>
      </c>
      <c r="C14" s="184">
        <v>-3</v>
      </c>
      <c r="D14" s="158">
        <v>29</v>
      </c>
      <c r="E14" s="186">
        <v>12</v>
      </c>
      <c r="F14" s="186" t="str">
        <f>IF(Eingabe!$T$7&lt;&gt;"",Eingabe!$T$7-1,"")</f>
        <v/>
      </c>
      <c r="G14" s="187" t="str">
        <f>IF(AND(D14&lt;&gt;"",E14&lt;&gt;"",F14&lt;&gt;""),CONCATENATE(D14,".",E14,".",F14),"")</f>
        <v/>
      </c>
      <c r="H14" s="159" t="str">
        <f>IF(AND(Eingabe!$AN$5&gt;365,Eingabe!$C14&lt;&gt;"",Eingabe!$D14&lt;&gt;"",Eingabe!$E14&lt;&gt;"",Eingabe!$F14&lt;&gt;""),"OK SJ",IF(AND(Eingabe!$AN$5&lt;=365,Eingabe!$C14&lt;&gt;"",Eingabe!$D14&lt;&gt;"",Eingabe!$E14&lt;&gt;"",Eingabe!$F14&lt;&gt;""),"OK","Daten unvollst."))</f>
        <v>Daten unvollst.</v>
      </c>
      <c r="I14" s="167">
        <f>IF(Eingabe!$AN$5&gt;365,Eingabe!$C14,Eingabe!$C14)</f>
        <v>0</v>
      </c>
      <c r="J14" s="188">
        <f>IF(Eingabe!$AN$5&gt;365,Eingabe!$D14,Eingabe!$D14)</f>
        <v>0</v>
      </c>
      <c r="K14" s="192">
        <f>IF(Eingabe!$AN$5&gt;365,Eingabe!$E14,Eingabe!$E14)</f>
        <v>0</v>
      </c>
      <c r="L14" s="168">
        <f>IF(Eingabe!$AN$5&gt;365,Eingabe!$F14,Eingabe!$F14)</f>
        <v>0</v>
      </c>
      <c r="M14" s="271" t="str">
        <f t="shared" ref="M14:M16" si="0">IF($C14="kein SJ","kein SJ",IF($H14="Daten unvollst.","Daten unvollst.",IF(OR(AND(I14&gt;0.3,K14=1,L14&gt;0),AND(I14&gt;0.3,K14=0,L14&gt;0),AND(I14&gt;0.3,K14=1,L14&lt;=0),AND(I14&gt;0.3,K14=0,L14&lt;=0)),1,IF(AND(I14&lt;=0.3,K14=1,L14&gt;0),2,IF(AND(I14&lt;=0.3,K14=1,L14&lt;=0,OR(AND(I13&gt;0.3,K13=1,L13&gt;0),AND(I13&gt;0.3,K13=0,L13&gt;0),AND(I13&gt;0.3,K13=1,L13&lt;=0),AND(I13&gt;0.3,K13=0,L13&lt;=0),AND(I12&gt;0.3,K12=1,L12&gt;0),AND(I12&gt;0.3,K12=0,L12&gt;0),AND(I12&gt;0.3,K12=1,L12&lt;=0),AND(I12&gt;0.3,K12=0,L12&lt;=0),AND(I11&gt;0.3,K11=1,L11&gt;0),AND(I11&gt;0.3,K11=0,L11&gt;0),AND(I11&gt;0.3,K11=1,L11&lt;=0),AND(I11&gt;0.3,K11=0,L11&lt;=0))),3,IF(OR(M13=1,M13=2,M13=3),4,5))))))</f>
        <v>Daten unvollst.</v>
      </c>
      <c r="N14" s="186"/>
      <c r="O14" s="160"/>
      <c r="P14" s="198"/>
      <c r="Q14" s="160"/>
    </row>
    <row r="15" spans="1:18" x14ac:dyDescent="0.25">
      <c r="B15" s="351"/>
      <c r="C15" s="184">
        <v>-2</v>
      </c>
      <c r="D15" s="161">
        <v>30</v>
      </c>
      <c r="E15" s="184">
        <v>12</v>
      </c>
      <c r="F15" s="184" t="str">
        <f>IF(Eingabe!$T$7&lt;&gt;"",Eingabe!$T$7-1,"")</f>
        <v/>
      </c>
      <c r="G15" s="187" t="str">
        <f>IF(AND(D15&lt;&gt;"",E15&lt;&gt;"",F15&lt;&gt;""),CONCATENATE(D15,".",E15,".",F15),"")</f>
        <v/>
      </c>
      <c r="H15" s="162" t="str">
        <f>IF(AND(Eingabe!$AN$5&gt;365,Eingabe!$C15&lt;&gt;"",Eingabe!$D15&lt;&gt;"",Eingabe!$E15&lt;&gt;"",Eingabe!$F15&lt;&gt;""),"OK SJ",IF(AND(Eingabe!$AN$5&lt;=365,Eingabe!$C15&lt;&gt;"",Eingabe!$D15&lt;&gt;"",Eingabe!$E15&lt;&gt;"",Eingabe!$F15&lt;&gt;""),"OK","Daten unvollst."))</f>
        <v>Daten unvollst.</v>
      </c>
      <c r="I15" s="169">
        <f>IF(Eingabe!$AN$5&gt;365,Eingabe!$C15,Eingabe!$C15)</f>
        <v>0</v>
      </c>
      <c r="J15" s="189">
        <f>IF(Eingabe!$AN$5&gt;365,Eingabe!$D15,Eingabe!$D15)</f>
        <v>0</v>
      </c>
      <c r="K15" s="193">
        <f>IF(Eingabe!$AN$5&gt;365,Eingabe!$E15,Eingabe!$E15)</f>
        <v>0</v>
      </c>
      <c r="L15" s="170">
        <f>IF(Eingabe!$AN$5&gt;365,Eingabe!$F15,Eingabe!$F15)</f>
        <v>0</v>
      </c>
      <c r="M15" s="272" t="str">
        <f t="shared" si="0"/>
        <v>Daten unvollst.</v>
      </c>
      <c r="N15" s="184"/>
      <c r="O15" s="163"/>
      <c r="P15" s="199"/>
      <c r="Q15" s="163"/>
    </row>
    <row r="16" spans="1:18" ht="15.75" thickBot="1" x14ac:dyDescent="0.3">
      <c r="B16" s="352"/>
      <c r="C16" s="242">
        <v>-1</v>
      </c>
      <c r="D16" s="243">
        <v>31</v>
      </c>
      <c r="E16" s="242">
        <v>12</v>
      </c>
      <c r="F16" s="242" t="str">
        <f>IF(Eingabe!$T$7&lt;&gt;"",Eingabe!$T$7-1,"")</f>
        <v/>
      </c>
      <c r="G16" s="213" t="str">
        <f>IF(AND(D16&lt;&gt;"",E16&lt;&gt;"",F16&lt;&gt;""),CONCATENATE(D16,".",E16,".",F16),"")</f>
        <v/>
      </c>
      <c r="H16" s="244" t="str">
        <f>IF(AND(Eingabe!$AN$5&gt;365,Eingabe!$C16&lt;&gt;"",Eingabe!$D16&lt;&gt;"",Eingabe!$E16&lt;&gt;"",Eingabe!$F16&lt;&gt;""),"OK SJ",IF(AND(Eingabe!$AN$5&lt;=365,Eingabe!$C16&lt;&gt;"",Eingabe!$D16&lt;&gt;"",Eingabe!$E16&lt;&gt;"",Eingabe!$F16&lt;&gt;""),"OK","Daten unvollst."))</f>
        <v>Daten unvollst.</v>
      </c>
      <c r="I16" s="245">
        <f>IF(Eingabe!$AN$5&gt;365,Eingabe!$C16,Eingabe!$C16)</f>
        <v>0</v>
      </c>
      <c r="J16" s="246">
        <f>IF(Eingabe!$AN$5&gt;365,Eingabe!$D16,Eingabe!$D16)</f>
        <v>0</v>
      </c>
      <c r="K16" s="247">
        <f>IF(Eingabe!$AN$5&gt;365,Eingabe!$E16,Eingabe!$E16)</f>
        <v>0</v>
      </c>
      <c r="L16" s="248">
        <f>IF(Eingabe!$AN$5&gt;365,Eingabe!$F16,Eingabe!$F16)</f>
        <v>0</v>
      </c>
      <c r="M16" s="273" t="str">
        <f t="shared" si="0"/>
        <v>Daten unvollst.</v>
      </c>
      <c r="N16" s="242"/>
      <c r="O16" s="249"/>
      <c r="P16" s="250"/>
      <c r="Q16" s="249"/>
    </row>
    <row r="17" spans="2:17" x14ac:dyDescent="0.25">
      <c r="B17" s="103">
        <v>1</v>
      </c>
      <c r="C17" s="185">
        <v>1</v>
      </c>
      <c r="D17" s="164">
        <f>C17</f>
        <v>1</v>
      </c>
      <c r="E17" s="185">
        <f>IF(AND(Eingabe!$AN$5&lt;&gt;"",Eingabe!$AN$5&lt;=365),1,IF(AND(Eingabe!$AN$5&lt;&gt;"",Eingabe!$AN$5&gt;365),1,IF(Eingabe!$AN$5="","","Fehler")))</f>
        <v>1</v>
      </c>
      <c r="F17" s="240" t="str">
        <f>IF(Eingabe!$T$7&lt;&gt;"",Eingabe!$T$7,"")</f>
        <v/>
      </c>
      <c r="G17" s="187" t="str">
        <f>IF(AND(D17&lt;&gt;"",E17&lt;&gt;"",F17&lt;&gt;""),CONCATENATE(TEXT(D17,"00"),".",TEXT(E17,"00"),".",F17),"")</f>
        <v/>
      </c>
      <c r="H17" s="153" t="str">
        <f>IF(AND(Eingabe!$AN$5&gt;365,Eingabe!$C17&lt;&gt;"",Eingabe!$D17&lt;&gt;"",Eingabe!$E17&lt;&gt;"",Eingabe!$F17&lt;&gt;""),"OK SJ",IF(AND(Eingabe!$AN$5&lt;=365,Eingabe!$C17&lt;&gt;"",Eingabe!$D17&lt;&gt;"",Eingabe!$E17&lt;&gt;"",Eingabe!$F17&lt;&gt;""),"OK","Daten unvollst."))</f>
        <v>Daten unvollst.</v>
      </c>
      <c r="I17" s="171">
        <f>IF(Eingabe!$AN$5&gt;365,Eingabe!$C17,Eingabe!$C17)</f>
        <v>0</v>
      </c>
      <c r="J17" s="190">
        <f>IF(Eingabe!$AN$5&gt;365,Eingabe!$D17,Eingabe!$D17)</f>
        <v>0</v>
      </c>
      <c r="K17" s="194">
        <f>IF(Eingabe!$AN$5&gt;365,Eingabe!$E17,Eingabe!$E17)</f>
        <v>0</v>
      </c>
      <c r="L17" s="172">
        <f>IF(Eingabe!$AN$5&gt;365,Eingabe!$F17,Eingabe!$F17)</f>
        <v>0</v>
      </c>
      <c r="M17" s="271" t="str">
        <f>IF($C17="kein SJ","kein SJ",IF($H17="Daten unvollst.","Daten unvollst.",IF(OR(AND(I17&gt;0.3,K17=1,L17&gt;0),AND(I17&gt;0.3,K17=0,L17&gt;0),AND(I17&gt;0.3,K17=1,L17&lt;=0),AND(I17&gt;0.3,K17=0,L17&lt;=0)),1,IF(AND(I17&lt;=0.3,K17=1,L17&gt;0),2,IF(AND(I17&lt;=0.3,K17=1,L17&lt;=0,OR(AND(I16&gt;0.3,K16=1,L16&gt;0),AND(I16&gt;0.3,K16=0,L16&gt;0),AND(I16&gt;0.3,K16=1,L16&lt;=0),AND(I16&gt;0.3,K16=0,L16&lt;=0),AND(I15&gt;0.3,K15=1,L15&gt;0),AND(I15&gt;0.3,K15=0,L15&gt;0),AND(I15&gt;0.3,K15=1,L15&lt;=0),AND(I15&gt;0.3,K15=0,L15&lt;=0),AND(I14&gt;0.3,K14=1,L14&gt;0),AND(I14&gt;0.3,K14=0,L14&gt;0),AND(I14&gt;0.3,K14=1,L14&lt;=0),AND(I14&gt;0.3,K14=0,L14&lt;=0))),3,IF(OR(M16=1,M16=2,M16=3),4,5))))))</f>
        <v>Daten unvollst.</v>
      </c>
      <c r="N17" s="196" t="str">
        <f>IF($M17="Daten unvollst.","Daten",IF($M17="kein SJ","kein SJ",IF(AND($M17&lt;&gt;"Daten unvollst.",$C17&lt;&gt;"kein SJ",M17&lt;&gt;"kein SJ"),IF(AND($M17&lt;5,$M17&gt;=0),"RW",IF(AND($M17=5),"TWT","Fehler")))))</f>
        <v>Daten</v>
      </c>
      <c r="O17" s="104" t="str">
        <f>IF(N17="RW","",IF(N17="TWT",J17,IF(N17="Daten","Daten",IF(N17="kein SJ","kein SJ","FEHLER"))))</f>
        <v>Daten</v>
      </c>
      <c r="P17" s="200">
        <f>IF(N17="TWT",1,0)</f>
        <v>0</v>
      </c>
      <c r="Q17" s="154">
        <f>IF(N17="TWT",O17,0)</f>
        <v>0</v>
      </c>
    </row>
    <row r="18" spans="2:17" x14ac:dyDescent="0.25">
      <c r="B18" s="103">
        <v>2</v>
      </c>
      <c r="C18" s="185">
        <v>2</v>
      </c>
      <c r="D18" s="164">
        <f t="shared" ref="D18:D81" si="1">C18</f>
        <v>2</v>
      </c>
      <c r="E18" s="185">
        <f>IF(AND(Eingabe!$AN$5&lt;&gt;"",Eingabe!$AN$5&lt;=365),1,IF(AND(Eingabe!$AN$5&lt;&gt;"",Eingabe!$AN$5&gt;365),1,IF(Eingabe!$AN$5="","","Fehler")))</f>
        <v>1</v>
      </c>
      <c r="F18" s="240" t="str">
        <f>IF(Eingabe!$T$7&lt;&gt;"",Eingabe!$T$7,"")</f>
        <v/>
      </c>
      <c r="G18" s="187" t="str">
        <f t="shared" ref="G18:G81" si="2">IF(AND(D18&lt;&gt;"",E18&lt;&gt;"",F18&lt;&gt;""),CONCATENATE(TEXT(D18,"00"),".",TEXT(E18,"00"),".",F18),"")</f>
        <v/>
      </c>
      <c r="H18" s="153" t="str">
        <f>IF(AND(Eingabe!$AN$5&gt;365,Eingabe!$C18&lt;&gt;"",Eingabe!$D18&lt;&gt;"",Eingabe!$E18&lt;&gt;"",Eingabe!$F18&lt;&gt;""),"OK SJ",IF(AND(Eingabe!$AN$5&lt;=365,Eingabe!$C18&lt;&gt;"",Eingabe!$D18&lt;&gt;"",Eingabe!$E18&lt;&gt;"",Eingabe!$F18&lt;&gt;""),"OK","Daten unvollst."))</f>
        <v>Daten unvollst.</v>
      </c>
      <c r="I18" s="171">
        <f>IF(Eingabe!$AN$5&gt;365,Eingabe!$C18,Eingabe!$C18)</f>
        <v>0</v>
      </c>
      <c r="J18" s="190">
        <f>IF(Eingabe!$AN$5&gt;365,Eingabe!$D18,Eingabe!$D18)</f>
        <v>0</v>
      </c>
      <c r="K18" s="194">
        <f>IF(Eingabe!$AN$5&gt;365,Eingabe!$E18,Eingabe!$E18)</f>
        <v>0</v>
      </c>
      <c r="L18" s="172">
        <f>IF(Eingabe!$AN$5&gt;365,Eingabe!$F18,Eingabe!$F18)</f>
        <v>0</v>
      </c>
      <c r="M18" s="272" t="str">
        <f t="shared" ref="M18:M81" si="3">IF($C18="kein SJ","kein SJ",IF($H18="Daten unvollst.","Daten unvollst.",IF(OR(AND(I18&gt;0.3,K18=1,L18&gt;0),AND(I18&gt;0.3,K18=0,L18&gt;0),AND(I18&gt;0.3,K18=1,L18&lt;=0),AND(I18&gt;0.3,K18=0,L18&lt;=0)),1,IF(AND(I18&lt;=0.3,K18=1,L18&gt;0),2,IF(AND(I18&lt;=0.3,K18=1,L18&lt;=0,OR(AND(I17&gt;0.3,K17=1,L17&gt;0),AND(I17&gt;0.3,K17=0,L17&gt;0),AND(I17&gt;0.3,K17=1,L17&lt;=0),AND(I17&gt;0.3,K17=0,L17&lt;=0),AND(I16&gt;0.3,K16=1,L16&gt;0),AND(I16&gt;0.3,K16=0,L16&gt;0),AND(I16&gt;0.3,K16=1,L16&lt;=0),AND(I16&gt;0.3,K16=0,L16&lt;=0),AND(I15&gt;0.3,K15=1,L15&gt;0),AND(I15&gt;0.3,K15=0,L15&gt;0),AND(I15&gt;0.3,K15=1,L15&lt;=0),AND(I15&gt;0.3,K15=0,L15&lt;=0))),3,IF(OR(M17=1,M17=2,M17=3),4,5))))))</f>
        <v>Daten unvollst.</v>
      </c>
      <c r="N18" s="196" t="str">
        <f t="shared" ref="N18:N81" si="4">IF($M18="Daten unvollst.","Daten",IF($M18="kein SJ","kein SJ",IF(AND($M18&lt;&gt;"Daten unvollst.",$C18&lt;&gt;"kein SJ",M18&lt;&gt;"kein SJ"),IF(AND($M18&lt;5,$M18&gt;=0),"RW",IF(AND($M18=5),"TWT","Fehler")))))</f>
        <v>Daten</v>
      </c>
      <c r="O18" s="104" t="str">
        <f t="shared" ref="O18:O81" si="5">IF(N18="RW","",IF(N18="TWT",J18,IF(N18="Daten","Daten",IF(N18="kein SJ","kein SJ","FEHLER"))))</f>
        <v>Daten</v>
      </c>
      <c r="P18" s="200">
        <f t="shared" ref="P18:P81" si="6">IF(N18="TWT",1,0)</f>
        <v>0</v>
      </c>
      <c r="Q18" s="154">
        <f t="shared" ref="Q18:Q81" si="7">IF(N18="TWT",O18,0)</f>
        <v>0</v>
      </c>
    </row>
    <row r="19" spans="2:17" x14ac:dyDescent="0.25">
      <c r="B19" s="103">
        <v>3</v>
      </c>
      <c r="C19" s="185">
        <v>3</v>
      </c>
      <c r="D19" s="164">
        <f t="shared" si="1"/>
        <v>3</v>
      </c>
      <c r="E19" s="185">
        <f>IF(AND(Eingabe!$AN$5&lt;&gt;"",Eingabe!$AN$5&lt;=365),1,IF(AND(Eingabe!$AN$5&lt;&gt;"",Eingabe!$AN$5&gt;365),1,IF(Eingabe!$AN$5="","","Fehler")))</f>
        <v>1</v>
      </c>
      <c r="F19" s="240" t="str">
        <f>IF(Eingabe!$T$7&lt;&gt;"",Eingabe!$T$7,"")</f>
        <v/>
      </c>
      <c r="G19" s="187" t="str">
        <f t="shared" si="2"/>
        <v/>
      </c>
      <c r="H19" s="153" t="str">
        <f>IF(AND(Eingabe!$AN$5&gt;365,Eingabe!$C19&lt;&gt;"",Eingabe!$D19&lt;&gt;"",Eingabe!$E19&lt;&gt;"",Eingabe!$F19&lt;&gt;""),"OK SJ",IF(AND(Eingabe!$AN$5&lt;=365,Eingabe!$C19&lt;&gt;"",Eingabe!$D19&lt;&gt;"",Eingabe!$E19&lt;&gt;"",Eingabe!$F19&lt;&gt;""),"OK","Daten unvollst."))</f>
        <v>Daten unvollst.</v>
      </c>
      <c r="I19" s="171">
        <f>IF(Eingabe!$AN$5&gt;365,Eingabe!$C19,Eingabe!$C19)</f>
        <v>0</v>
      </c>
      <c r="J19" s="190">
        <f>IF(Eingabe!$AN$5&gt;365,Eingabe!$D19,Eingabe!$D19)</f>
        <v>0</v>
      </c>
      <c r="K19" s="194">
        <f>IF(Eingabe!$AN$5&gt;365,Eingabe!$E19,Eingabe!$E19)</f>
        <v>0</v>
      </c>
      <c r="L19" s="172">
        <f>IF(Eingabe!$AN$5&gt;365,Eingabe!$F19,Eingabe!$F19)</f>
        <v>0</v>
      </c>
      <c r="M19" s="272" t="str">
        <f t="shared" si="3"/>
        <v>Daten unvollst.</v>
      </c>
      <c r="N19" s="196" t="str">
        <f t="shared" si="4"/>
        <v>Daten</v>
      </c>
      <c r="O19" s="104" t="str">
        <f t="shared" si="5"/>
        <v>Daten</v>
      </c>
      <c r="P19" s="200">
        <f t="shared" si="6"/>
        <v>0</v>
      </c>
      <c r="Q19" s="154">
        <f t="shared" si="7"/>
        <v>0</v>
      </c>
    </row>
    <row r="20" spans="2:17" x14ac:dyDescent="0.25">
      <c r="B20" s="103">
        <v>4</v>
      </c>
      <c r="C20" s="185">
        <v>4</v>
      </c>
      <c r="D20" s="164">
        <f t="shared" si="1"/>
        <v>4</v>
      </c>
      <c r="E20" s="185">
        <f>IF(AND(Eingabe!$AN$5&lt;&gt;"",Eingabe!$AN$5&lt;=365),1,IF(AND(Eingabe!$AN$5&lt;&gt;"",Eingabe!$AN$5&gt;365),1,IF(Eingabe!$AN$5="","","Fehler")))</f>
        <v>1</v>
      </c>
      <c r="F20" s="240" t="str">
        <f>IF(Eingabe!$T$7&lt;&gt;"",Eingabe!$T$7,"")</f>
        <v/>
      </c>
      <c r="G20" s="187" t="str">
        <f t="shared" si="2"/>
        <v/>
      </c>
      <c r="H20" s="153" t="str">
        <f>IF(AND(Eingabe!$AN$5&gt;365,Eingabe!$C20&lt;&gt;"",Eingabe!$D20&lt;&gt;"",Eingabe!$E20&lt;&gt;"",Eingabe!$F20&lt;&gt;""),"OK SJ",IF(AND(Eingabe!$AN$5&lt;=365,Eingabe!$C20&lt;&gt;"",Eingabe!$D20&lt;&gt;"",Eingabe!$E20&lt;&gt;"",Eingabe!$F20&lt;&gt;""),"OK","Daten unvollst."))</f>
        <v>Daten unvollst.</v>
      </c>
      <c r="I20" s="171">
        <f>IF(Eingabe!$AN$5&gt;365,Eingabe!$C20,Eingabe!$C20)</f>
        <v>0</v>
      </c>
      <c r="J20" s="190">
        <f>IF(Eingabe!$AN$5&gt;365,Eingabe!$D20,Eingabe!$D20)</f>
        <v>0</v>
      </c>
      <c r="K20" s="194">
        <f>IF(Eingabe!$AN$5&gt;365,Eingabe!$E20,Eingabe!$E20)</f>
        <v>0</v>
      </c>
      <c r="L20" s="172">
        <f>IF(Eingabe!$AN$5&gt;365,Eingabe!$F20,Eingabe!$F20)</f>
        <v>0</v>
      </c>
      <c r="M20" s="272" t="str">
        <f t="shared" si="3"/>
        <v>Daten unvollst.</v>
      </c>
      <c r="N20" s="196" t="str">
        <f t="shared" si="4"/>
        <v>Daten</v>
      </c>
      <c r="O20" s="104" t="str">
        <f t="shared" si="5"/>
        <v>Daten</v>
      </c>
      <c r="P20" s="200">
        <f t="shared" si="6"/>
        <v>0</v>
      </c>
      <c r="Q20" s="154">
        <f t="shared" si="7"/>
        <v>0</v>
      </c>
    </row>
    <row r="21" spans="2:17" x14ac:dyDescent="0.25">
      <c r="B21" s="103">
        <v>5</v>
      </c>
      <c r="C21" s="185">
        <v>5</v>
      </c>
      <c r="D21" s="164">
        <f t="shared" si="1"/>
        <v>5</v>
      </c>
      <c r="E21" s="185">
        <f>IF(AND(Eingabe!$AN$5&lt;&gt;"",Eingabe!$AN$5&lt;=365),1,IF(AND(Eingabe!$AN$5&lt;&gt;"",Eingabe!$AN$5&gt;365),1,IF(Eingabe!$AN$5="","","Fehler")))</f>
        <v>1</v>
      </c>
      <c r="F21" s="240" t="str">
        <f>IF(Eingabe!$T$7&lt;&gt;"",Eingabe!$T$7,"")</f>
        <v/>
      </c>
      <c r="G21" s="187" t="str">
        <f t="shared" si="2"/>
        <v/>
      </c>
      <c r="H21" s="153" t="str">
        <f>IF(AND(Eingabe!$AN$5&gt;365,Eingabe!$C21&lt;&gt;"",Eingabe!$D21&lt;&gt;"",Eingabe!$E21&lt;&gt;"",Eingabe!$F21&lt;&gt;""),"OK SJ",IF(AND(Eingabe!$AN$5&lt;=365,Eingabe!$C21&lt;&gt;"",Eingabe!$D21&lt;&gt;"",Eingabe!$E21&lt;&gt;"",Eingabe!$F21&lt;&gt;""),"OK","Daten unvollst."))</f>
        <v>Daten unvollst.</v>
      </c>
      <c r="I21" s="171">
        <f>IF(Eingabe!$AN$5&gt;365,Eingabe!$C21,Eingabe!$C21)</f>
        <v>0</v>
      </c>
      <c r="J21" s="190">
        <f>IF(Eingabe!$AN$5&gt;365,Eingabe!$D21,Eingabe!$D21)</f>
        <v>0</v>
      </c>
      <c r="K21" s="194">
        <f>IF(Eingabe!$AN$5&gt;365,Eingabe!$E21,Eingabe!$E21)</f>
        <v>0</v>
      </c>
      <c r="L21" s="172">
        <f>IF(Eingabe!$AN$5&gt;365,Eingabe!$F21,Eingabe!$F21)</f>
        <v>0</v>
      </c>
      <c r="M21" s="272" t="str">
        <f t="shared" si="3"/>
        <v>Daten unvollst.</v>
      </c>
      <c r="N21" s="196" t="str">
        <f t="shared" si="4"/>
        <v>Daten</v>
      </c>
      <c r="O21" s="104" t="str">
        <f t="shared" si="5"/>
        <v>Daten</v>
      </c>
      <c r="P21" s="200">
        <f t="shared" si="6"/>
        <v>0</v>
      </c>
      <c r="Q21" s="154">
        <f t="shared" si="7"/>
        <v>0</v>
      </c>
    </row>
    <row r="22" spans="2:17" x14ac:dyDescent="0.25">
      <c r="B22" s="103">
        <v>6</v>
      </c>
      <c r="C22" s="185">
        <v>6</v>
      </c>
      <c r="D22" s="164">
        <f t="shared" si="1"/>
        <v>6</v>
      </c>
      <c r="E22" s="185">
        <f>IF(AND(Eingabe!$AN$5&lt;&gt;"",Eingabe!$AN$5&lt;=365),1,IF(AND(Eingabe!$AN$5&lt;&gt;"",Eingabe!$AN$5&gt;365),1,IF(Eingabe!$AN$5="","","Fehler")))</f>
        <v>1</v>
      </c>
      <c r="F22" s="240" t="str">
        <f>IF(Eingabe!$T$7&lt;&gt;"",Eingabe!$T$7,"")</f>
        <v/>
      </c>
      <c r="G22" s="187" t="str">
        <f t="shared" si="2"/>
        <v/>
      </c>
      <c r="H22" s="153" t="str">
        <f>IF(AND(Eingabe!$AN$5&gt;365,Eingabe!$C22&lt;&gt;"",Eingabe!$D22&lt;&gt;"",Eingabe!$E22&lt;&gt;"",Eingabe!$F22&lt;&gt;""),"OK SJ",IF(AND(Eingabe!$AN$5&lt;=365,Eingabe!$C22&lt;&gt;"",Eingabe!$D22&lt;&gt;"",Eingabe!$E22&lt;&gt;"",Eingabe!$F22&lt;&gt;""),"OK","Daten unvollst."))</f>
        <v>Daten unvollst.</v>
      </c>
      <c r="I22" s="171">
        <f>IF(Eingabe!$AN$5&gt;365,Eingabe!$C22,Eingabe!$C22)</f>
        <v>0</v>
      </c>
      <c r="J22" s="190">
        <f>IF(Eingabe!$AN$5&gt;365,Eingabe!$D22,Eingabe!$D22)</f>
        <v>0</v>
      </c>
      <c r="K22" s="194">
        <f>IF(Eingabe!$AN$5&gt;365,Eingabe!$E22,Eingabe!$E22)</f>
        <v>0</v>
      </c>
      <c r="L22" s="172">
        <f>IF(Eingabe!$AN$5&gt;365,Eingabe!$F22,Eingabe!$F22)</f>
        <v>0</v>
      </c>
      <c r="M22" s="272" t="str">
        <f t="shared" si="3"/>
        <v>Daten unvollst.</v>
      </c>
      <c r="N22" s="196" t="str">
        <f t="shared" si="4"/>
        <v>Daten</v>
      </c>
      <c r="O22" s="104" t="str">
        <f t="shared" si="5"/>
        <v>Daten</v>
      </c>
      <c r="P22" s="200">
        <f t="shared" si="6"/>
        <v>0</v>
      </c>
      <c r="Q22" s="154">
        <f t="shared" si="7"/>
        <v>0</v>
      </c>
    </row>
    <row r="23" spans="2:17" x14ac:dyDescent="0.25">
      <c r="B23" s="103">
        <v>7</v>
      </c>
      <c r="C23" s="185">
        <v>7</v>
      </c>
      <c r="D23" s="164">
        <f t="shared" si="1"/>
        <v>7</v>
      </c>
      <c r="E23" s="185">
        <f>IF(AND(Eingabe!$AN$5&lt;&gt;"",Eingabe!$AN$5&lt;=365),1,IF(AND(Eingabe!$AN$5&lt;&gt;"",Eingabe!$AN$5&gt;365),1,IF(Eingabe!$AN$5="","","Fehler")))</f>
        <v>1</v>
      </c>
      <c r="F23" s="240" t="str">
        <f>IF(Eingabe!$T$7&lt;&gt;"",Eingabe!$T$7,"")</f>
        <v/>
      </c>
      <c r="G23" s="187" t="str">
        <f t="shared" si="2"/>
        <v/>
      </c>
      <c r="H23" s="153" t="str">
        <f>IF(AND(Eingabe!$AN$5&gt;365,Eingabe!$C23&lt;&gt;"",Eingabe!$D23&lt;&gt;"",Eingabe!$E23&lt;&gt;"",Eingabe!$F23&lt;&gt;""),"OK SJ",IF(AND(Eingabe!$AN$5&lt;=365,Eingabe!$C23&lt;&gt;"",Eingabe!$D23&lt;&gt;"",Eingabe!$E23&lt;&gt;"",Eingabe!$F23&lt;&gt;""),"OK","Daten unvollst."))</f>
        <v>Daten unvollst.</v>
      </c>
      <c r="I23" s="171">
        <f>IF(Eingabe!$AN$5&gt;365,Eingabe!$C23,Eingabe!$C23)</f>
        <v>0</v>
      </c>
      <c r="J23" s="190">
        <f>IF(Eingabe!$AN$5&gt;365,Eingabe!$D23,Eingabe!$D23)</f>
        <v>0</v>
      </c>
      <c r="K23" s="194">
        <f>IF(Eingabe!$AN$5&gt;365,Eingabe!$E23,Eingabe!$E23)</f>
        <v>0</v>
      </c>
      <c r="L23" s="172">
        <f>IF(Eingabe!$AN$5&gt;365,Eingabe!$F23,Eingabe!$F23)</f>
        <v>0</v>
      </c>
      <c r="M23" s="272" t="str">
        <f t="shared" si="3"/>
        <v>Daten unvollst.</v>
      </c>
      <c r="N23" s="196" t="str">
        <f t="shared" si="4"/>
        <v>Daten</v>
      </c>
      <c r="O23" s="104" t="str">
        <f t="shared" si="5"/>
        <v>Daten</v>
      </c>
      <c r="P23" s="200">
        <f t="shared" si="6"/>
        <v>0</v>
      </c>
      <c r="Q23" s="154">
        <f t="shared" si="7"/>
        <v>0</v>
      </c>
    </row>
    <row r="24" spans="2:17" x14ac:dyDescent="0.25">
      <c r="B24" s="103">
        <v>8</v>
      </c>
      <c r="C24" s="185">
        <v>8</v>
      </c>
      <c r="D24" s="164">
        <f t="shared" si="1"/>
        <v>8</v>
      </c>
      <c r="E24" s="185">
        <f>IF(AND(Eingabe!$AN$5&lt;&gt;"",Eingabe!$AN$5&lt;=365),1,IF(AND(Eingabe!$AN$5&lt;&gt;"",Eingabe!$AN$5&gt;365),1,IF(Eingabe!$AN$5="","","Fehler")))</f>
        <v>1</v>
      </c>
      <c r="F24" s="240" t="str">
        <f>IF(Eingabe!$T$7&lt;&gt;"",Eingabe!$T$7,"")</f>
        <v/>
      </c>
      <c r="G24" s="187" t="str">
        <f t="shared" si="2"/>
        <v/>
      </c>
      <c r="H24" s="153" t="str">
        <f>IF(AND(Eingabe!$AN$5&gt;365,Eingabe!$C24&lt;&gt;"",Eingabe!$D24&lt;&gt;"",Eingabe!$E24&lt;&gt;"",Eingabe!$F24&lt;&gt;""),"OK SJ",IF(AND(Eingabe!$AN$5&lt;=365,Eingabe!$C24&lt;&gt;"",Eingabe!$D24&lt;&gt;"",Eingabe!$E24&lt;&gt;"",Eingabe!$F24&lt;&gt;""),"OK","Daten unvollst."))</f>
        <v>Daten unvollst.</v>
      </c>
      <c r="I24" s="171">
        <f>IF(Eingabe!$AN$5&gt;365,Eingabe!$C24,Eingabe!$C24)</f>
        <v>0</v>
      </c>
      <c r="J24" s="190">
        <f>IF(Eingabe!$AN$5&gt;365,Eingabe!$D24,Eingabe!$D24)</f>
        <v>0</v>
      </c>
      <c r="K24" s="194">
        <f>IF(Eingabe!$AN$5&gt;365,Eingabe!$E24,Eingabe!$E24)</f>
        <v>0</v>
      </c>
      <c r="L24" s="172">
        <f>IF(Eingabe!$AN$5&gt;365,Eingabe!$F24,Eingabe!$F24)</f>
        <v>0</v>
      </c>
      <c r="M24" s="272" t="str">
        <f t="shared" si="3"/>
        <v>Daten unvollst.</v>
      </c>
      <c r="N24" s="196" t="str">
        <f t="shared" si="4"/>
        <v>Daten</v>
      </c>
      <c r="O24" s="104" t="str">
        <f t="shared" si="5"/>
        <v>Daten</v>
      </c>
      <c r="P24" s="200">
        <f t="shared" si="6"/>
        <v>0</v>
      </c>
      <c r="Q24" s="154">
        <f t="shared" si="7"/>
        <v>0</v>
      </c>
    </row>
    <row r="25" spans="2:17" x14ac:dyDescent="0.25">
      <c r="B25" s="103">
        <v>9</v>
      </c>
      <c r="C25" s="185">
        <v>9</v>
      </c>
      <c r="D25" s="164">
        <f t="shared" si="1"/>
        <v>9</v>
      </c>
      <c r="E25" s="185">
        <f>IF(AND(Eingabe!$AN$5&lt;&gt;"",Eingabe!$AN$5&lt;=365),1,IF(AND(Eingabe!$AN$5&lt;&gt;"",Eingabe!$AN$5&gt;365),1,IF(Eingabe!$AN$5="","","Fehler")))</f>
        <v>1</v>
      </c>
      <c r="F25" s="240" t="str">
        <f>IF(Eingabe!$T$7&lt;&gt;"",Eingabe!$T$7,"")</f>
        <v/>
      </c>
      <c r="G25" s="187" t="str">
        <f t="shared" si="2"/>
        <v/>
      </c>
      <c r="H25" s="153" t="str">
        <f>IF(AND(Eingabe!$AN$5&gt;365,Eingabe!$C25&lt;&gt;"",Eingabe!$D25&lt;&gt;"",Eingabe!$E25&lt;&gt;"",Eingabe!$F25&lt;&gt;""),"OK SJ",IF(AND(Eingabe!$AN$5&lt;=365,Eingabe!$C25&lt;&gt;"",Eingabe!$D25&lt;&gt;"",Eingabe!$E25&lt;&gt;"",Eingabe!$F25&lt;&gt;""),"OK","Daten unvollst."))</f>
        <v>Daten unvollst.</v>
      </c>
      <c r="I25" s="171">
        <f>IF(Eingabe!$AN$5&gt;365,Eingabe!$C25,Eingabe!$C25)</f>
        <v>0</v>
      </c>
      <c r="J25" s="190">
        <f>IF(Eingabe!$AN$5&gt;365,Eingabe!$D25,Eingabe!$D25)</f>
        <v>0</v>
      </c>
      <c r="K25" s="194">
        <f>IF(Eingabe!$AN$5&gt;365,Eingabe!$E25,Eingabe!$E25)</f>
        <v>0</v>
      </c>
      <c r="L25" s="172">
        <f>IF(Eingabe!$AN$5&gt;365,Eingabe!$F25,Eingabe!$F25)</f>
        <v>0</v>
      </c>
      <c r="M25" s="272" t="str">
        <f>IF($C25="kein SJ","kein SJ",IF($H25="Daten unvollst.","Daten unvollst.",IF(OR(AND(I25&gt;0.3,K25=1,L25&gt;0),AND(I25&gt;0.3,K25=0,L25&gt;0),AND(I25&gt;0.3,K25=1,L25&lt;=0),AND(I25&gt;0.3,K25=0,L25&lt;=0)),1,IF(AND(I25&lt;=0.3,K25=1,L25&gt;0),2,IF(AND(I25&lt;=0.3,K25=1,L25&lt;=0,OR(AND(I24&gt;0.3,K24=1,L24&gt;0),AND(I24&gt;0.3,K24=0,L24&gt;0),AND(I24&gt;0.3,K24=1,L24&lt;=0),AND(I24&gt;0.3,K24=0,L24&lt;=0),AND(I23&gt;0.3,K23=1,L23&gt;0),AND(I23&gt;0.3,K23=0,L23&gt;0),AND(I23&gt;0.3,K23=1,L23&lt;=0),AND(I23&gt;0.3,K23=0,L23&lt;=0),AND(I22&gt;0.3,K22=1,L22&gt;0),AND(I22&gt;0.3,K22=0,L22&gt;0),AND(I22&gt;0.3,K22=1,L22&lt;=0),AND(I22&gt;0.3,K22=0,L22&lt;=0))),3,IF(OR(M24=1,M24=2,M24=3),4,5))))))</f>
        <v>Daten unvollst.</v>
      </c>
      <c r="N25" s="196" t="str">
        <f t="shared" si="4"/>
        <v>Daten</v>
      </c>
      <c r="O25" s="104" t="str">
        <f t="shared" si="5"/>
        <v>Daten</v>
      </c>
      <c r="P25" s="200">
        <f t="shared" si="6"/>
        <v>0</v>
      </c>
      <c r="Q25" s="154">
        <f t="shared" si="7"/>
        <v>0</v>
      </c>
    </row>
    <row r="26" spans="2:17" x14ac:dyDescent="0.25">
      <c r="B26" s="103">
        <v>10</v>
      </c>
      <c r="C26" s="185">
        <v>10</v>
      </c>
      <c r="D26" s="164">
        <f t="shared" si="1"/>
        <v>10</v>
      </c>
      <c r="E26" s="185">
        <f>IF(AND(Eingabe!$AN$5&lt;&gt;"",Eingabe!$AN$5&lt;=365),1,IF(AND(Eingabe!$AN$5&lt;&gt;"",Eingabe!$AN$5&gt;365),1,IF(Eingabe!$AN$5="","","Fehler")))</f>
        <v>1</v>
      </c>
      <c r="F26" s="240" t="str">
        <f>IF(Eingabe!$T$7&lt;&gt;"",Eingabe!$T$7,"")</f>
        <v/>
      </c>
      <c r="G26" s="187" t="str">
        <f t="shared" si="2"/>
        <v/>
      </c>
      <c r="H26" s="153" t="str">
        <f>IF(AND(Eingabe!$AN$5&gt;365,Eingabe!$C26&lt;&gt;"",Eingabe!$D26&lt;&gt;"",Eingabe!$E26&lt;&gt;"",Eingabe!$F26&lt;&gt;""),"OK SJ",IF(AND(Eingabe!$AN$5&lt;=365,Eingabe!$C26&lt;&gt;"",Eingabe!$D26&lt;&gt;"",Eingabe!$E26&lt;&gt;"",Eingabe!$F26&lt;&gt;""),"OK","Daten unvollst."))</f>
        <v>Daten unvollst.</v>
      </c>
      <c r="I26" s="171">
        <f>IF(Eingabe!$AN$5&gt;365,Eingabe!$C26,Eingabe!$C26)</f>
        <v>0</v>
      </c>
      <c r="J26" s="190">
        <f>IF(Eingabe!$AN$5&gt;365,Eingabe!$D26,Eingabe!$D26)</f>
        <v>0</v>
      </c>
      <c r="K26" s="194">
        <f>IF(Eingabe!$AN$5&gt;365,Eingabe!$E26,Eingabe!$E26)</f>
        <v>0</v>
      </c>
      <c r="L26" s="172">
        <f>IF(Eingabe!$AN$5&gt;365,Eingabe!$F26,Eingabe!$F26)</f>
        <v>0</v>
      </c>
      <c r="M26" s="272" t="str">
        <f t="shared" si="3"/>
        <v>Daten unvollst.</v>
      </c>
      <c r="N26" s="196" t="str">
        <f t="shared" si="4"/>
        <v>Daten</v>
      </c>
      <c r="O26" s="104" t="str">
        <f t="shared" si="5"/>
        <v>Daten</v>
      </c>
      <c r="P26" s="200">
        <f t="shared" si="6"/>
        <v>0</v>
      </c>
      <c r="Q26" s="154">
        <f t="shared" si="7"/>
        <v>0</v>
      </c>
    </row>
    <row r="27" spans="2:17" x14ac:dyDescent="0.25">
      <c r="B27" s="103">
        <v>11</v>
      </c>
      <c r="C27" s="185">
        <v>11</v>
      </c>
      <c r="D27" s="164">
        <f t="shared" si="1"/>
        <v>11</v>
      </c>
      <c r="E27" s="185">
        <f>IF(AND(Eingabe!$AN$5&lt;&gt;"",Eingabe!$AN$5&lt;=365),1,IF(AND(Eingabe!$AN$5&lt;&gt;"",Eingabe!$AN$5&gt;365),1,IF(Eingabe!$AN$5="","","Fehler")))</f>
        <v>1</v>
      </c>
      <c r="F27" s="240" t="str">
        <f>IF(Eingabe!$T$7&lt;&gt;"",Eingabe!$T$7,"")</f>
        <v/>
      </c>
      <c r="G27" s="187" t="str">
        <f t="shared" si="2"/>
        <v/>
      </c>
      <c r="H27" s="153" t="str">
        <f>IF(AND(Eingabe!$AN$5&gt;365,Eingabe!$C27&lt;&gt;"",Eingabe!$D27&lt;&gt;"",Eingabe!$E27&lt;&gt;"",Eingabe!$F27&lt;&gt;""),"OK SJ",IF(AND(Eingabe!$AN$5&lt;=365,Eingabe!$C27&lt;&gt;"",Eingabe!$D27&lt;&gt;"",Eingabe!$E27&lt;&gt;"",Eingabe!$F27&lt;&gt;""),"OK","Daten unvollst."))</f>
        <v>Daten unvollst.</v>
      </c>
      <c r="I27" s="171">
        <f>IF(Eingabe!$AN$5&gt;365,Eingabe!$C27,Eingabe!$C27)</f>
        <v>0</v>
      </c>
      <c r="J27" s="190">
        <f>IF(Eingabe!$AN$5&gt;365,Eingabe!$D27,Eingabe!$D27)</f>
        <v>0</v>
      </c>
      <c r="K27" s="194">
        <f>IF(Eingabe!$AN$5&gt;365,Eingabe!$E27,Eingabe!$E27)</f>
        <v>0</v>
      </c>
      <c r="L27" s="172">
        <f>IF(Eingabe!$AN$5&gt;365,Eingabe!$F27,Eingabe!$F27)</f>
        <v>0</v>
      </c>
      <c r="M27" s="272" t="str">
        <f t="shared" si="3"/>
        <v>Daten unvollst.</v>
      </c>
      <c r="N27" s="196" t="str">
        <f t="shared" si="4"/>
        <v>Daten</v>
      </c>
      <c r="O27" s="104" t="str">
        <f t="shared" si="5"/>
        <v>Daten</v>
      </c>
      <c r="P27" s="200">
        <f t="shared" si="6"/>
        <v>0</v>
      </c>
      <c r="Q27" s="154">
        <f t="shared" si="7"/>
        <v>0</v>
      </c>
    </row>
    <row r="28" spans="2:17" x14ac:dyDescent="0.25">
      <c r="B28" s="103">
        <v>12</v>
      </c>
      <c r="C28" s="185">
        <v>12</v>
      </c>
      <c r="D28" s="164">
        <f t="shared" si="1"/>
        <v>12</v>
      </c>
      <c r="E28" s="185">
        <f>IF(AND(Eingabe!$AN$5&lt;&gt;"",Eingabe!$AN$5&lt;=365),1,IF(AND(Eingabe!$AN$5&lt;&gt;"",Eingabe!$AN$5&gt;365),1,IF(Eingabe!$AN$5="","","Fehler")))</f>
        <v>1</v>
      </c>
      <c r="F28" s="240" t="str">
        <f>IF(Eingabe!$T$7&lt;&gt;"",Eingabe!$T$7,"")</f>
        <v/>
      </c>
      <c r="G28" s="187" t="str">
        <f t="shared" si="2"/>
        <v/>
      </c>
      <c r="H28" s="153" t="str">
        <f>IF(AND(Eingabe!$AN$5&gt;365,Eingabe!$C28&lt;&gt;"",Eingabe!$D28&lt;&gt;"",Eingabe!$E28&lt;&gt;"",Eingabe!$F28&lt;&gt;""),"OK SJ",IF(AND(Eingabe!$AN$5&lt;=365,Eingabe!$C28&lt;&gt;"",Eingabe!$D28&lt;&gt;"",Eingabe!$E28&lt;&gt;"",Eingabe!$F28&lt;&gt;""),"OK","Daten unvollst."))</f>
        <v>Daten unvollst.</v>
      </c>
      <c r="I28" s="171">
        <f>IF(Eingabe!$AN$5&gt;365,Eingabe!$C28,Eingabe!$C28)</f>
        <v>0</v>
      </c>
      <c r="J28" s="190">
        <f>IF(Eingabe!$AN$5&gt;365,Eingabe!$D28,Eingabe!$D28)</f>
        <v>0</v>
      </c>
      <c r="K28" s="194">
        <f>IF(Eingabe!$AN$5&gt;365,Eingabe!$E28,Eingabe!$E28)</f>
        <v>0</v>
      </c>
      <c r="L28" s="172">
        <f>IF(Eingabe!$AN$5&gt;365,Eingabe!$F28,Eingabe!$F28)</f>
        <v>0</v>
      </c>
      <c r="M28" s="272" t="str">
        <f t="shared" si="3"/>
        <v>Daten unvollst.</v>
      </c>
      <c r="N28" s="196" t="str">
        <f t="shared" si="4"/>
        <v>Daten</v>
      </c>
      <c r="O28" s="104" t="str">
        <f t="shared" si="5"/>
        <v>Daten</v>
      </c>
      <c r="P28" s="200">
        <f t="shared" si="6"/>
        <v>0</v>
      </c>
      <c r="Q28" s="154">
        <f t="shared" si="7"/>
        <v>0</v>
      </c>
    </row>
    <row r="29" spans="2:17" x14ac:dyDescent="0.25">
      <c r="B29" s="103">
        <v>13</v>
      </c>
      <c r="C29" s="185">
        <v>13</v>
      </c>
      <c r="D29" s="164">
        <f t="shared" si="1"/>
        <v>13</v>
      </c>
      <c r="E29" s="185">
        <f>IF(AND(Eingabe!$AN$5&lt;&gt;"",Eingabe!$AN$5&lt;=365),1,IF(AND(Eingabe!$AN$5&lt;&gt;"",Eingabe!$AN$5&gt;365),1,IF(Eingabe!$AN$5="","","Fehler")))</f>
        <v>1</v>
      </c>
      <c r="F29" s="240" t="str">
        <f>IF(Eingabe!$T$7&lt;&gt;"",Eingabe!$T$7,"")</f>
        <v/>
      </c>
      <c r="G29" s="187" t="str">
        <f t="shared" si="2"/>
        <v/>
      </c>
      <c r="H29" s="153" t="str">
        <f>IF(AND(Eingabe!$AN$5&gt;365,Eingabe!$C29&lt;&gt;"",Eingabe!$D29&lt;&gt;"",Eingabe!$E29&lt;&gt;"",Eingabe!$F29&lt;&gt;""),"OK SJ",IF(AND(Eingabe!$AN$5&lt;=365,Eingabe!$C29&lt;&gt;"",Eingabe!$D29&lt;&gt;"",Eingabe!$E29&lt;&gt;"",Eingabe!$F29&lt;&gt;""),"OK","Daten unvollst."))</f>
        <v>Daten unvollst.</v>
      </c>
      <c r="I29" s="171">
        <f>IF(Eingabe!$AN$5&gt;365,Eingabe!$C29,Eingabe!$C29)</f>
        <v>0</v>
      </c>
      <c r="J29" s="190">
        <f>IF(Eingabe!$AN$5&gt;365,Eingabe!$D29,Eingabe!$D29)</f>
        <v>0</v>
      </c>
      <c r="K29" s="194">
        <f>IF(Eingabe!$AN$5&gt;365,Eingabe!$E29,Eingabe!$E29)</f>
        <v>0</v>
      </c>
      <c r="L29" s="172">
        <f>IF(Eingabe!$AN$5&gt;365,Eingabe!$F29,Eingabe!$F29)</f>
        <v>0</v>
      </c>
      <c r="M29" s="272" t="str">
        <f t="shared" si="3"/>
        <v>Daten unvollst.</v>
      </c>
      <c r="N29" s="196" t="str">
        <f t="shared" si="4"/>
        <v>Daten</v>
      </c>
      <c r="O29" s="104" t="str">
        <f t="shared" si="5"/>
        <v>Daten</v>
      </c>
      <c r="P29" s="200">
        <f t="shared" si="6"/>
        <v>0</v>
      </c>
      <c r="Q29" s="154">
        <f t="shared" si="7"/>
        <v>0</v>
      </c>
    </row>
    <row r="30" spans="2:17" x14ac:dyDescent="0.25">
      <c r="B30" s="103">
        <v>14</v>
      </c>
      <c r="C30" s="185">
        <v>14</v>
      </c>
      <c r="D30" s="164">
        <f t="shared" si="1"/>
        <v>14</v>
      </c>
      <c r="E30" s="185">
        <f>IF(AND(Eingabe!$AN$5&lt;&gt;"",Eingabe!$AN$5&lt;=365),1,IF(AND(Eingabe!$AN$5&lt;&gt;"",Eingabe!$AN$5&gt;365),1,IF(Eingabe!$AN$5="","","Fehler")))</f>
        <v>1</v>
      </c>
      <c r="F30" s="240" t="str">
        <f>IF(Eingabe!$T$7&lt;&gt;"",Eingabe!$T$7,"")</f>
        <v/>
      </c>
      <c r="G30" s="187" t="str">
        <f t="shared" si="2"/>
        <v/>
      </c>
      <c r="H30" s="153" t="str">
        <f>IF(AND(Eingabe!$AN$5&gt;365,Eingabe!$C30&lt;&gt;"",Eingabe!$D30&lt;&gt;"",Eingabe!$E30&lt;&gt;"",Eingabe!$F30&lt;&gt;""),"OK SJ",IF(AND(Eingabe!$AN$5&lt;=365,Eingabe!$C30&lt;&gt;"",Eingabe!$D30&lt;&gt;"",Eingabe!$E30&lt;&gt;"",Eingabe!$F30&lt;&gt;""),"OK","Daten unvollst."))</f>
        <v>Daten unvollst.</v>
      </c>
      <c r="I30" s="171">
        <f>IF(Eingabe!$AN$5&gt;365,Eingabe!$C30,Eingabe!$C30)</f>
        <v>0</v>
      </c>
      <c r="J30" s="190">
        <f>IF(Eingabe!$AN$5&gt;365,Eingabe!$D30,Eingabe!$D30)</f>
        <v>0</v>
      </c>
      <c r="K30" s="194">
        <f>IF(Eingabe!$AN$5&gt;365,Eingabe!$E30,Eingabe!$E30)</f>
        <v>0</v>
      </c>
      <c r="L30" s="172">
        <f>IF(Eingabe!$AN$5&gt;365,Eingabe!$F30,Eingabe!$F30)</f>
        <v>0</v>
      </c>
      <c r="M30" s="272" t="str">
        <f t="shared" si="3"/>
        <v>Daten unvollst.</v>
      </c>
      <c r="N30" s="196" t="str">
        <f t="shared" si="4"/>
        <v>Daten</v>
      </c>
      <c r="O30" s="104" t="str">
        <f t="shared" si="5"/>
        <v>Daten</v>
      </c>
      <c r="P30" s="200">
        <f t="shared" si="6"/>
        <v>0</v>
      </c>
      <c r="Q30" s="154">
        <f t="shared" si="7"/>
        <v>0</v>
      </c>
    </row>
    <row r="31" spans="2:17" x14ac:dyDescent="0.25">
      <c r="B31" s="103">
        <v>15</v>
      </c>
      <c r="C31" s="185">
        <v>15</v>
      </c>
      <c r="D31" s="164">
        <f t="shared" si="1"/>
        <v>15</v>
      </c>
      <c r="E31" s="185">
        <f>IF(AND(Eingabe!$AN$5&lt;&gt;"",Eingabe!$AN$5&lt;=365),1,IF(AND(Eingabe!$AN$5&lt;&gt;"",Eingabe!$AN$5&gt;365),1,IF(Eingabe!$AN$5="","","Fehler")))</f>
        <v>1</v>
      </c>
      <c r="F31" s="240" t="str">
        <f>IF(Eingabe!$T$7&lt;&gt;"",Eingabe!$T$7,"")</f>
        <v/>
      </c>
      <c r="G31" s="187" t="str">
        <f t="shared" si="2"/>
        <v/>
      </c>
      <c r="H31" s="153" t="str">
        <f>IF(AND(Eingabe!$AN$5&gt;365,Eingabe!$C31&lt;&gt;"",Eingabe!$D31&lt;&gt;"",Eingabe!$E31&lt;&gt;"",Eingabe!$F31&lt;&gt;""),"OK SJ",IF(AND(Eingabe!$AN$5&lt;=365,Eingabe!$C31&lt;&gt;"",Eingabe!$D31&lt;&gt;"",Eingabe!$E31&lt;&gt;"",Eingabe!$F31&lt;&gt;""),"OK","Daten unvollst."))</f>
        <v>Daten unvollst.</v>
      </c>
      <c r="I31" s="171">
        <f>IF(Eingabe!$AN$5&gt;365,Eingabe!$C31,Eingabe!$C31)</f>
        <v>0</v>
      </c>
      <c r="J31" s="190">
        <f>IF(Eingabe!$AN$5&gt;365,Eingabe!$D31,Eingabe!$D31)</f>
        <v>0</v>
      </c>
      <c r="K31" s="194">
        <f>IF(Eingabe!$AN$5&gt;365,Eingabe!$E31,Eingabe!$E31)</f>
        <v>0</v>
      </c>
      <c r="L31" s="172">
        <f>IF(Eingabe!$AN$5&gt;365,Eingabe!$F31,Eingabe!$F31)</f>
        <v>0</v>
      </c>
      <c r="M31" s="272" t="str">
        <f t="shared" si="3"/>
        <v>Daten unvollst.</v>
      </c>
      <c r="N31" s="196" t="str">
        <f t="shared" si="4"/>
        <v>Daten</v>
      </c>
      <c r="O31" s="104" t="str">
        <f t="shared" si="5"/>
        <v>Daten</v>
      </c>
      <c r="P31" s="200">
        <f t="shared" si="6"/>
        <v>0</v>
      </c>
      <c r="Q31" s="154">
        <f t="shared" si="7"/>
        <v>0</v>
      </c>
    </row>
    <row r="32" spans="2:17" x14ac:dyDescent="0.25">
      <c r="B32" s="103">
        <v>16</v>
      </c>
      <c r="C32" s="185">
        <v>16</v>
      </c>
      <c r="D32" s="164">
        <f t="shared" si="1"/>
        <v>16</v>
      </c>
      <c r="E32" s="185">
        <f>IF(AND(Eingabe!$AN$5&lt;&gt;"",Eingabe!$AN$5&lt;=365),1,IF(AND(Eingabe!$AN$5&lt;&gt;"",Eingabe!$AN$5&gt;365),1,IF(Eingabe!$AN$5="","","Fehler")))</f>
        <v>1</v>
      </c>
      <c r="F32" s="240" t="str">
        <f>IF(Eingabe!$T$7&lt;&gt;"",Eingabe!$T$7,"")</f>
        <v/>
      </c>
      <c r="G32" s="187" t="str">
        <f t="shared" si="2"/>
        <v/>
      </c>
      <c r="H32" s="153" t="str">
        <f>IF(AND(Eingabe!$AN$5&gt;365,Eingabe!$C32&lt;&gt;"",Eingabe!$D32&lt;&gt;"",Eingabe!$E32&lt;&gt;"",Eingabe!$F32&lt;&gt;""),"OK SJ",IF(AND(Eingabe!$AN$5&lt;=365,Eingabe!$C32&lt;&gt;"",Eingabe!$D32&lt;&gt;"",Eingabe!$E32&lt;&gt;"",Eingabe!$F32&lt;&gt;""),"OK","Daten unvollst."))</f>
        <v>Daten unvollst.</v>
      </c>
      <c r="I32" s="171">
        <f>IF(Eingabe!$AN$5&gt;365,Eingabe!$C32,Eingabe!$C32)</f>
        <v>0</v>
      </c>
      <c r="J32" s="190">
        <f>IF(Eingabe!$AN$5&gt;365,Eingabe!$D32,Eingabe!$D32)</f>
        <v>0</v>
      </c>
      <c r="K32" s="194">
        <f>IF(Eingabe!$AN$5&gt;365,Eingabe!$E32,Eingabe!$E32)</f>
        <v>0</v>
      </c>
      <c r="L32" s="172">
        <f>IF(Eingabe!$AN$5&gt;365,Eingabe!$F32,Eingabe!$F32)</f>
        <v>0</v>
      </c>
      <c r="M32" s="272" t="str">
        <f t="shared" si="3"/>
        <v>Daten unvollst.</v>
      </c>
      <c r="N32" s="196" t="str">
        <f t="shared" si="4"/>
        <v>Daten</v>
      </c>
      <c r="O32" s="104" t="str">
        <f t="shared" si="5"/>
        <v>Daten</v>
      </c>
      <c r="P32" s="200">
        <f t="shared" si="6"/>
        <v>0</v>
      </c>
      <c r="Q32" s="154">
        <f t="shared" si="7"/>
        <v>0</v>
      </c>
    </row>
    <row r="33" spans="2:17" x14ac:dyDescent="0.25">
      <c r="B33" s="103">
        <v>17</v>
      </c>
      <c r="C33" s="185">
        <v>17</v>
      </c>
      <c r="D33" s="164">
        <f t="shared" si="1"/>
        <v>17</v>
      </c>
      <c r="E33" s="185">
        <f>IF(AND(Eingabe!$AN$5&lt;&gt;"",Eingabe!$AN$5&lt;=365),1,IF(AND(Eingabe!$AN$5&lt;&gt;"",Eingabe!$AN$5&gt;365),1,IF(Eingabe!$AN$5="","","Fehler")))</f>
        <v>1</v>
      </c>
      <c r="F33" s="240" t="str">
        <f>IF(Eingabe!$T$7&lt;&gt;"",Eingabe!$T$7,"")</f>
        <v/>
      </c>
      <c r="G33" s="187" t="str">
        <f t="shared" si="2"/>
        <v/>
      </c>
      <c r="H33" s="153" t="str">
        <f>IF(AND(Eingabe!$AN$5&gt;365,Eingabe!$C33&lt;&gt;"",Eingabe!$D33&lt;&gt;"",Eingabe!$E33&lt;&gt;"",Eingabe!$F33&lt;&gt;""),"OK SJ",IF(AND(Eingabe!$AN$5&lt;=365,Eingabe!$C33&lt;&gt;"",Eingabe!$D33&lt;&gt;"",Eingabe!$E33&lt;&gt;"",Eingabe!$F33&lt;&gt;""),"OK","Daten unvollst."))</f>
        <v>Daten unvollst.</v>
      </c>
      <c r="I33" s="171">
        <f>IF(Eingabe!$AN$5&gt;365,Eingabe!$C33,Eingabe!$C33)</f>
        <v>0</v>
      </c>
      <c r="J33" s="190">
        <f>IF(Eingabe!$AN$5&gt;365,Eingabe!$D33,Eingabe!$D33)</f>
        <v>0</v>
      </c>
      <c r="K33" s="194">
        <f>IF(Eingabe!$AN$5&gt;365,Eingabe!$E33,Eingabe!$E33)</f>
        <v>0</v>
      </c>
      <c r="L33" s="172">
        <f>IF(Eingabe!$AN$5&gt;365,Eingabe!$F33,Eingabe!$F33)</f>
        <v>0</v>
      </c>
      <c r="M33" s="272" t="str">
        <f t="shared" si="3"/>
        <v>Daten unvollst.</v>
      </c>
      <c r="N33" s="196" t="str">
        <f t="shared" si="4"/>
        <v>Daten</v>
      </c>
      <c r="O33" s="104" t="str">
        <f t="shared" si="5"/>
        <v>Daten</v>
      </c>
      <c r="P33" s="200">
        <f t="shared" si="6"/>
        <v>0</v>
      </c>
      <c r="Q33" s="154">
        <f t="shared" si="7"/>
        <v>0</v>
      </c>
    </row>
    <row r="34" spans="2:17" x14ac:dyDescent="0.25">
      <c r="B34" s="103">
        <v>18</v>
      </c>
      <c r="C34" s="185">
        <v>18</v>
      </c>
      <c r="D34" s="164">
        <f t="shared" si="1"/>
        <v>18</v>
      </c>
      <c r="E34" s="185">
        <f>IF(AND(Eingabe!$AN$5&lt;&gt;"",Eingabe!$AN$5&lt;=365),1,IF(AND(Eingabe!$AN$5&lt;&gt;"",Eingabe!$AN$5&gt;365),1,IF(Eingabe!$AN$5="","","Fehler")))</f>
        <v>1</v>
      </c>
      <c r="F34" s="240" t="str">
        <f>IF(Eingabe!$T$7&lt;&gt;"",Eingabe!$T$7,"")</f>
        <v/>
      </c>
      <c r="G34" s="187" t="str">
        <f t="shared" si="2"/>
        <v/>
      </c>
      <c r="H34" s="153" t="str">
        <f>IF(AND(Eingabe!$AN$5&gt;365,Eingabe!$C34&lt;&gt;"",Eingabe!$D34&lt;&gt;"",Eingabe!$E34&lt;&gt;"",Eingabe!$F34&lt;&gt;""),"OK SJ",IF(AND(Eingabe!$AN$5&lt;=365,Eingabe!$C34&lt;&gt;"",Eingabe!$D34&lt;&gt;"",Eingabe!$E34&lt;&gt;"",Eingabe!$F34&lt;&gt;""),"OK","Daten unvollst."))</f>
        <v>Daten unvollst.</v>
      </c>
      <c r="I34" s="171">
        <f>IF(Eingabe!$AN$5&gt;365,Eingabe!$C34,Eingabe!$C34)</f>
        <v>0</v>
      </c>
      <c r="J34" s="190">
        <f>IF(Eingabe!$AN$5&gt;365,Eingabe!$D34,Eingabe!$D34)</f>
        <v>0</v>
      </c>
      <c r="K34" s="194">
        <f>IF(Eingabe!$AN$5&gt;365,Eingabe!$E34,Eingabe!$E34)</f>
        <v>0</v>
      </c>
      <c r="L34" s="172">
        <f>IF(Eingabe!$AN$5&gt;365,Eingabe!$F34,Eingabe!$F34)</f>
        <v>0</v>
      </c>
      <c r="M34" s="272" t="str">
        <f t="shared" si="3"/>
        <v>Daten unvollst.</v>
      </c>
      <c r="N34" s="196" t="str">
        <f t="shared" si="4"/>
        <v>Daten</v>
      </c>
      <c r="O34" s="104" t="str">
        <f t="shared" si="5"/>
        <v>Daten</v>
      </c>
      <c r="P34" s="200">
        <f t="shared" si="6"/>
        <v>0</v>
      </c>
      <c r="Q34" s="154">
        <f t="shared" si="7"/>
        <v>0</v>
      </c>
    </row>
    <row r="35" spans="2:17" x14ac:dyDescent="0.25">
      <c r="B35" s="103">
        <v>19</v>
      </c>
      <c r="C35" s="185">
        <v>19</v>
      </c>
      <c r="D35" s="164">
        <f t="shared" si="1"/>
        <v>19</v>
      </c>
      <c r="E35" s="185">
        <f>IF(AND(Eingabe!$AN$5&lt;&gt;"",Eingabe!$AN$5&lt;=365),1,IF(AND(Eingabe!$AN$5&lt;&gt;"",Eingabe!$AN$5&gt;365),1,IF(Eingabe!$AN$5="","","Fehler")))</f>
        <v>1</v>
      </c>
      <c r="F35" s="240" t="str">
        <f>IF(Eingabe!$T$7&lt;&gt;"",Eingabe!$T$7,"")</f>
        <v/>
      </c>
      <c r="G35" s="187" t="str">
        <f t="shared" si="2"/>
        <v/>
      </c>
      <c r="H35" s="153" t="str">
        <f>IF(AND(Eingabe!$AN$5&gt;365,Eingabe!$C35&lt;&gt;"",Eingabe!$D35&lt;&gt;"",Eingabe!$E35&lt;&gt;"",Eingabe!$F35&lt;&gt;""),"OK SJ",IF(AND(Eingabe!$AN$5&lt;=365,Eingabe!$C35&lt;&gt;"",Eingabe!$D35&lt;&gt;"",Eingabe!$E35&lt;&gt;"",Eingabe!$F35&lt;&gt;""),"OK","Daten unvollst."))</f>
        <v>Daten unvollst.</v>
      </c>
      <c r="I35" s="171">
        <f>IF(Eingabe!$AN$5&gt;365,Eingabe!$C35,Eingabe!$C35)</f>
        <v>0</v>
      </c>
      <c r="J35" s="190">
        <f>IF(Eingabe!$AN$5&gt;365,Eingabe!$D35,Eingabe!$D35)</f>
        <v>0</v>
      </c>
      <c r="K35" s="194">
        <f>IF(Eingabe!$AN$5&gt;365,Eingabe!$E35,Eingabe!$E35)</f>
        <v>0</v>
      </c>
      <c r="L35" s="172">
        <f>IF(Eingabe!$AN$5&gt;365,Eingabe!$F35,Eingabe!$F35)</f>
        <v>0</v>
      </c>
      <c r="M35" s="272" t="str">
        <f t="shared" si="3"/>
        <v>Daten unvollst.</v>
      </c>
      <c r="N35" s="196" t="str">
        <f t="shared" si="4"/>
        <v>Daten</v>
      </c>
      <c r="O35" s="104" t="str">
        <f t="shared" si="5"/>
        <v>Daten</v>
      </c>
      <c r="P35" s="200">
        <f t="shared" si="6"/>
        <v>0</v>
      </c>
      <c r="Q35" s="154">
        <f t="shared" si="7"/>
        <v>0</v>
      </c>
    </row>
    <row r="36" spans="2:17" x14ac:dyDescent="0.25">
      <c r="B36" s="103">
        <v>20</v>
      </c>
      <c r="C36" s="185">
        <v>20</v>
      </c>
      <c r="D36" s="164">
        <f t="shared" si="1"/>
        <v>20</v>
      </c>
      <c r="E36" s="185">
        <f>IF(AND(Eingabe!$AN$5&lt;&gt;"",Eingabe!$AN$5&lt;=365),1,IF(AND(Eingabe!$AN$5&lt;&gt;"",Eingabe!$AN$5&gt;365),1,IF(Eingabe!$AN$5="","","Fehler")))</f>
        <v>1</v>
      </c>
      <c r="F36" s="240" t="str">
        <f>IF(Eingabe!$T$7&lt;&gt;"",Eingabe!$T$7,"")</f>
        <v/>
      </c>
      <c r="G36" s="187" t="str">
        <f t="shared" si="2"/>
        <v/>
      </c>
      <c r="H36" s="153" t="str">
        <f>IF(AND(Eingabe!$AN$5&gt;365,Eingabe!$C36&lt;&gt;"",Eingabe!$D36&lt;&gt;"",Eingabe!$E36&lt;&gt;"",Eingabe!$F36&lt;&gt;""),"OK SJ",IF(AND(Eingabe!$AN$5&lt;=365,Eingabe!$C36&lt;&gt;"",Eingabe!$D36&lt;&gt;"",Eingabe!$E36&lt;&gt;"",Eingabe!$F36&lt;&gt;""),"OK","Daten unvollst."))</f>
        <v>Daten unvollst.</v>
      </c>
      <c r="I36" s="171">
        <f>IF(Eingabe!$AN$5&gt;365,Eingabe!$C36,Eingabe!$C36)</f>
        <v>0</v>
      </c>
      <c r="J36" s="190">
        <f>IF(Eingabe!$AN$5&gt;365,Eingabe!$D36,Eingabe!$D36)</f>
        <v>0</v>
      </c>
      <c r="K36" s="194">
        <f>IF(Eingabe!$AN$5&gt;365,Eingabe!$E36,Eingabe!$E36)</f>
        <v>0</v>
      </c>
      <c r="L36" s="172">
        <f>IF(Eingabe!$AN$5&gt;365,Eingabe!$F36,Eingabe!$F36)</f>
        <v>0</v>
      </c>
      <c r="M36" s="272" t="str">
        <f t="shared" si="3"/>
        <v>Daten unvollst.</v>
      </c>
      <c r="N36" s="196" t="str">
        <f t="shared" si="4"/>
        <v>Daten</v>
      </c>
      <c r="O36" s="104" t="str">
        <f t="shared" si="5"/>
        <v>Daten</v>
      </c>
      <c r="P36" s="200">
        <f t="shared" si="6"/>
        <v>0</v>
      </c>
      <c r="Q36" s="154">
        <f t="shared" si="7"/>
        <v>0</v>
      </c>
    </row>
    <row r="37" spans="2:17" x14ac:dyDescent="0.25">
      <c r="B37" s="103">
        <v>21</v>
      </c>
      <c r="C37" s="185">
        <v>21</v>
      </c>
      <c r="D37" s="164">
        <f t="shared" si="1"/>
        <v>21</v>
      </c>
      <c r="E37" s="185">
        <f>IF(AND(Eingabe!$AN$5&lt;&gt;"",Eingabe!$AN$5&lt;=365),1,IF(AND(Eingabe!$AN$5&lt;&gt;"",Eingabe!$AN$5&gt;365),1,IF(Eingabe!$AN$5="","","Fehler")))</f>
        <v>1</v>
      </c>
      <c r="F37" s="240" t="str">
        <f>IF(Eingabe!$T$7&lt;&gt;"",Eingabe!$T$7,"")</f>
        <v/>
      </c>
      <c r="G37" s="187" t="str">
        <f t="shared" si="2"/>
        <v/>
      </c>
      <c r="H37" s="153" t="str">
        <f>IF(AND(Eingabe!$AN$5&gt;365,Eingabe!$C37&lt;&gt;"",Eingabe!$D37&lt;&gt;"",Eingabe!$E37&lt;&gt;"",Eingabe!$F37&lt;&gt;""),"OK SJ",IF(AND(Eingabe!$AN$5&lt;=365,Eingabe!$C37&lt;&gt;"",Eingabe!$D37&lt;&gt;"",Eingabe!$E37&lt;&gt;"",Eingabe!$F37&lt;&gt;""),"OK","Daten unvollst."))</f>
        <v>Daten unvollst.</v>
      </c>
      <c r="I37" s="171">
        <f>IF(Eingabe!$AN$5&gt;365,Eingabe!$C37,Eingabe!$C37)</f>
        <v>0</v>
      </c>
      <c r="J37" s="190">
        <f>IF(Eingabe!$AN$5&gt;365,Eingabe!$D37,Eingabe!$D37)</f>
        <v>0</v>
      </c>
      <c r="K37" s="194">
        <f>IF(Eingabe!$AN$5&gt;365,Eingabe!$E37,Eingabe!$E37)</f>
        <v>0</v>
      </c>
      <c r="L37" s="172">
        <f>IF(Eingabe!$AN$5&gt;365,Eingabe!$F37,Eingabe!$F37)</f>
        <v>0</v>
      </c>
      <c r="M37" s="272" t="str">
        <f t="shared" si="3"/>
        <v>Daten unvollst.</v>
      </c>
      <c r="N37" s="196" t="str">
        <f t="shared" si="4"/>
        <v>Daten</v>
      </c>
      <c r="O37" s="104" t="str">
        <f t="shared" si="5"/>
        <v>Daten</v>
      </c>
      <c r="P37" s="200">
        <f t="shared" si="6"/>
        <v>0</v>
      </c>
      <c r="Q37" s="154">
        <f t="shared" si="7"/>
        <v>0</v>
      </c>
    </row>
    <row r="38" spans="2:17" x14ac:dyDescent="0.25">
      <c r="B38" s="103">
        <v>22</v>
      </c>
      <c r="C38" s="185">
        <v>22</v>
      </c>
      <c r="D38" s="164">
        <f t="shared" si="1"/>
        <v>22</v>
      </c>
      <c r="E38" s="185">
        <f>IF(AND(Eingabe!$AN$5&lt;&gt;"",Eingabe!$AN$5&lt;=365),1,IF(AND(Eingabe!$AN$5&lt;&gt;"",Eingabe!$AN$5&gt;365),1,IF(Eingabe!$AN$5="","","Fehler")))</f>
        <v>1</v>
      </c>
      <c r="F38" s="240" t="str">
        <f>IF(Eingabe!$T$7&lt;&gt;"",Eingabe!$T$7,"")</f>
        <v/>
      </c>
      <c r="G38" s="187" t="str">
        <f t="shared" si="2"/>
        <v/>
      </c>
      <c r="H38" s="153" t="str">
        <f>IF(AND(Eingabe!$AN$5&gt;365,Eingabe!$C38&lt;&gt;"",Eingabe!$D38&lt;&gt;"",Eingabe!$E38&lt;&gt;"",Eingabe!$F38&lt;&gt;""),"OK SJ",IF(AND(Eingabe!$AN$5&lt;=365,Eingabe!$C38&lt;&gt;"",Eingabe!$D38&lt;&gt;"",Eingabe!$E38&lt;&gt;"",Eingabe!$F38&lt;&gt;""),"OK","Daten unvollst."))</f>
        <v>Daten unvollst.</v>
      </c>
      <c r="I38" s="171">
        <f>IF(Eingabe!$AN$5&gt;365,Eingabe!$C38,Eingabe!$C38)</f>
        <v>0</v>
      </c>
      <c r="J38" s="190">
        <f>IF(Eingabe!$AN$5&gt;365,Eingabe!$D38,Eingabe!$D38)</f>
        <v>0</v>
      </c>
      <c r="K38" s="194">
        <f>IF(Eingabe!$AN$5&gt;365,Eingabe!$E38,Eingabe!$E38)</f>
        <v>0</v>
      </c>
      <c r="L38" s="172">
        <f>IF(Eingabe!$AN$5&gt;365,Eingabe!$F38,Eingabe!$F38)</f>
        <v>0</v>
      </c>
      <c r="M38" s="272" t="str">
        <f t="shared" si="3"/>
        <v>Daten unvollst.</v>
      </c>
      <c r="N38" s="196" t="str">
        <f t="shared" si="4"/>
        <v>Daten</v>
      </c>
      <c r="O38" s="104" t="str">
        <f t="shared" si="5"/>
        <v>Daten</v>
      </c>
      <c r="P38" s="200">
        <f t="shared" si="6"/>
        <v>0</v>
      </c>
      <c r="Q38" s="154">
        <f t="shared" si="7"/>
        <v>0</v>
      </c>
    </row>
    <row r="39" spans="2:17" x14ac:dyDescent="0.25">
      <c r="B39" s="103">
        <v>23</v>
      </c>
      <c r="C39" s="185">
        <v>23</v>
      </c>
      <c r="D39" s="164">
        <f t="shared" si="1"/>
        <v>23</v>
      </c>
      <c r="E39" s="185">
        <f>IF(AND(Eingabe!$AN$5&lt;&gt;"",Eingabe!$AN$5&lt;=365),1,IF(AND(Eingabe!$AN$5&lt;&gt;"",Eingabe!$AN$5&gt;365),1,IF(Eingabe!$AN$5="","","Fehler")))</f>
        <v>1</v>
      </c>
      <c r="F39" s="240" t="str">
        <f>IF(Eingabe!$T$7&lt;&gt;"",Eingabe!$T$7,"")</f>
        <v/>
      </c>
      <c r="G39" s="187" t="str">
        <f t="shared" si="2"/>
        <v/>
      </c>
      <c r="H39" s="153" t="str">
        <f>IF(AND(Eingabe!$AN$5&gt;365,Eingabe!$C39&lt;&gt;"",Eingabe!$D39&lt;&gt;"",Eingabe!$E39&lt;&gt;"",Eingabe!$F39&lt;&gt;""),"OK SJ",IF(AND(Eingabe!$AN$5&lt;=365,Eingabe!$C39&lt;&gt;"",Eingabe!$D39&lt;&gt;"",Eingabe!$E39&lt;&gt;"",Eingabe!$F39&lt;&gt;""),"OK","Daten unvollst."))</f>
        <v>Daten unvollst.</v>
      </c>
      <c r="I39" s="171">
        <f>IF(Eingabe!$AN$5&gt;365,Eingabe!$C39,Eingabe!$C39)</f>
        <v>0</v>
      </c>
      <c r="J39" s="190">
        <f>IF(Eingabe!$AN$5&gt;365,Eingabe!$D39,Eingabe!$D39)</f>
        <v>0</v>
      </c>
      <c r="K39" s="194">
        <f>IF(Eingabe!$AN$5&gt;365,Eingabe!$E39,Eingabe!$E39)</f>
        <v>0</v>
      </c>
      <c r="L39" s="172">
        <f>IF(Eingabe!$AN$5&gt;365,Eingabe!$F39,Eingabe!$F39)</f>
        <v>0</v>
      </c>
      <c r="M39" s="272" t="str">
        <f t="shared" si="3"/>
        <v>Daten unvollst.</v>
      </c>
      <c r="N39" s="196" t="str">
        <f t="shared" si="4"/>
        <v>Daten</v>
      </c>
      <c r="O39" s="104" t="str">
        <f t="shared" si="5"/>
        <v>Daten</v>
      </c>
      <c r="P39" s="200">
        <f t="shared" si="6"/>
        <v>0</v>
      </c>
      <c r="Q39" s="154">
        <f t="shared" si="7"/>
        <v>0</v>
      </c>
    </row>
    <row r="40" spans="2:17" x14ac:dyDescent="0.25">
      <c r="B40" s="103">
        <v>24</v>
      </c>
      <c r="C40" s="185">
        <v>24</v>
      </c>
      <c r="D40" s="164">
        <f t="shared" si="1"/>
        <v>24</v>
      </c>
      <c r="E40" s="185">
        <f>IF(AND(Eingabe!$AN$5&lt;&gt;"",Eingabe!$AN$5&lt;=365),1,IF(AND(Eingabe!$AN$5&lt;&gt;"",Eingabe!$AN$5&gt;365),1,IF(Eingabe!$AN$5="","","Fehler")))</f>
        <v>1</v>
      </c>
      <c r="F40" s="240" t="str">
        <f>IF(Eingabe!$T$7&lt;&gt;"",Eingabe!$T$7,"")</f>
        <v/>
      </c>
      <c r="G40" s="187" t="str">
        <f t="shared" si="2"/>
        <v/>
      </c>
      <c r="H40" s="153" t="str">
        <f>IF(AND(Eingabe!$AN$5&gt;365,Eingabe!$C40&lt;&gt;"",Eingabe!$D40&lt;&gt;"",Eingabe!$E40&lt;&gt;"",Eingabe!$F40&lt;&gt;""),"OK SJ",IF(AND(Eingabe!$AN$5&lt;=365,Eingabe!$C40&lt;&gt;"",Eingabe!$D40&lt;&gt;"",Eingabe!$E40&lt;&gt;"",Eingabe!$F40&lt;&gt;""),"OK","Daten unvollst."))</f>
        <v>Daten unvollst.</v>
      </c>
      <c r="I40" s="171">
        <f>IF(Eingabe!$AN$5&gt;365,Eingabe!$C40,Eingabe!$C40)</f>
        <v>0</v>
      </c>
      <c r="J40" s="190">
        <f>IF(Eingabe!$AN$5&gt;365,Eingabe!$D40,Eingabe!$D40)</f>
        <v>0</v>
      </c>
      <c r="K40" s="194">
        <f>IF(Eingabe!$AN$5&gt;365,Eingabe!$E40,Eingabe!$E40)</f>
        <v>0</v>
      </c>
      <c r="L40" s="172">
        <f>IF(Eingabe!$AN$5&gt;365,Eingabe!$F40,Eingabe!$F40)</f>
        <v>0</v>
      </c>
      <c r="M40" s="272" t="str">
        <f t="shared" si="3"/>
        <v>Daten unvollst.</v>
      </c>
      <c r="N40" s="196" t="str">
        <f t="shared" si="4"/>
        <v>Daten</v>
      </c>
      <c r="O40" s="104" t="str">
        <f t="shared" si="5"/>
        <v>Daten</v>
      </c>
      <c r="P40" s="200">
        <f t="shared" si="6"/>
        <v>0</v>
      </c>
      <c r="Q40" s="154">
        <f t="shared" si="7"/>
        <v>0</v>
      </c>
    </row>
    <row r="41" spans="2:17" x14ac:dyDescent="0.25">
      <c r="B41" s="103">
        <v>25</v>
      </c>
      <c r="C41" s="185">
        <v>25</v>
      </c>
      <c r="D41" s="164">
        <f t="shared" si="1"/>
        <v>25</v>
      </c>
      <c r="E41" s="185">
        <f>IF(AND(Eingabe!$AN$5&lt;&gt;"",Eingabe!$AN$5&lt;=365),1,IF(AND(Eingabe!$AN$5&lt;&gt;"",Eingabe!$AN$5&gt;365),1,IF(Eingabe!$AN$5="","","Fehler")))</f>
        <v>1</v>
      </c>
      <c r="F41" s="240" t="str">
        <f>IF(Eingabe!$T$7&lt;&gt;"",Eingabe!$T$7,"")</f>
        <v/>
      </c>
      <c r="G41" s="187" t="str">
        <f t="shared" si="2"/>
        <v/>
      </c>
      <c r="H41" s="153" t="str">
        <f>IF(AND(Eingabe!$AN$5&gt;365,Eingabe!$C41&lt;&gt;"",Eingabe!$D41&lt;&gt;"",Eingabe!$E41&lt;&gt;"",Eingabe!$F41&lt;&gt;""),"OK SJ",IF(AND(Eingabe!$AN$5&lt;=365,Eingabe!$C41&lt;&gt;"",Eingabe!$D41&lt;&gt;"",Eingabe!$E41&lt;&gt;"",Eingabe!$F41&lt;&gt;""),"OK","Daten unvollst."))</f>
        <v>Daten unvollst.</v>
      </c>
      <c r="I41" s="171">
        <f>IF(Eingabe!$AN$5&gt;365,Eingabe!$C41,Eingabe!$C41)</f>
        <v>0</v>
      </c>
      <c r="J41" s="190">
        <f>IF(Eingabe!$AN$5&gt;365,Eingabe!$D41,Eingabe!$D41)</f>
        <v>0</v>
      </c>
      <c r="K41" s="194">
        <f>IF(Eingabe!$AN$5&gt;365,Eingabe!$E41,Eingabe!$E41)</f>
        <v>0</v>
      </c>
      <c r="L41" s="172">
        <f>IF(Eingabe!$AN$5&gt;365,Eingabe!$F41,Eingabe!$F41)</f>
        <v>0</v>
      </c>
      <c r="M41" s="272" t="str">
        <f t="shared" si="3"/>
        <v>Daten unvollst.</v>
      </c>
      <c r="N41" s="196" t="str">
        <f t="shared" si="4"/>
        <v>Daten</v>
      </c>
      <c r="O41" s="104" t="str">
        <f t="shared" si="5"/>
        <v>Daten</v>
      </c>
      <c r="P41" s="200">
        <f t="shared" si="6"/>
        <v>0</v>
      </c>
      <c r="Q41" s="154">
        <f t="shared" si="7"/>
        <v>0</v>
      </c>
    </row>
    <row r="42" spans="2:17" x14ac:dyDescent="0.25">
      <c r="B42" s="103">
        <v>26</v>
      </c>
      <c r="C42" s="185">
        <v>26</v>
      </c>
      <c r="D42" s="164">
        <f t="shared" si="1"/>
        <v>26</v>
      </c>
      <c r="E42" s="185">
        <f>IF(AND(Eingabe!$AN$5&lt;&gt;"",Eingabe!$AN$5&lt;=365),1,IF(AND(Eingabe!$AN$5&lt;&gt;"",Eingabe!$AN$5&gt;365),1,IF(Eingabe!$AN$5="","","Fehler")))</f>
        <v>1</v>
      </c>
      <c r="F42" s="240" t="str">
        <f>IF(Eingabe!$T$7&lt;&gt;"",Eingabe!$T$7,"")</f>
        <v/>
      </c>
      <c r="G42" s="187" t="str">
        <f t="shared" si="2"/>
        <v/>
      </c>
      <c r="H42" s="153" t="str">
        <f>IF(AND(Eingabe!$AN$5&gt;365,Eingabe!$C42&lt;&gt;"",Eingabe!$D42&lt;&gt;"",Eingabe!$E42&lt;&gt;"",Eingabe!$F42&lt;&gt;""),"OK SJ",IF(AND(Eingabe!$AN$5&lt;=365,Eingabe!$C42&lt;&gt;"",Eingabe!$D42&lt;&gt;"",Eingabe!$E42&lt;&gt;"",Eingabe!$F42&lt;&gt;""),"OK","Daten unvollst."))</f>
        <v>Daten unvollst.</v>
      </c>
      <c r="I42" s="171">
        <f>IF(Eingabe!$AN$5&gt;365,Eingabe!$C42,Eingabe!$C42)</f>
        <v>0</v>
      </c>
      <c r="J42" s="190">
        <f>IF(Eingabe!$AN$5&gt;365,Eingabe!$D42,Eingabe!$D42)</f>
        <v>0</v>
      </c>
      <c r="K42" s="194">
        <f>IF(Eingabe!$AN$5&gt;365,Eingabe!$E42,Eingabe!$E42)</f>
        <v>0</v>
      </c>
      <c r="L42" s="172">
        <f>IF(Eingabe!$AN$5&gt;365,Eingabe!$F42,Eingabe!$F42)</f>
        <v>0</v>
      </c>
      <c r="M42" s="272" t="str">
        <f t="shared" si="3"/>
        <v>Daten unvollst.</v>
      </c>
      <c r="N42" s="196" t="str">
        <f t="shared" si="4"/>
        <v>Daten</v>
      </c>
      <c r="O42" s="104" t="str">
        <f t="shared" si="5"/>
        <v>Daten</v>
      </c>
      <c r="P42" s="200">
        <f t="shared" si="6"/>
        <v>0</v>
      </c>
      <c r="Q42" s="154">
        <f t="shared" si="7"/>
        <v>0</v>
      </c>
    </row>
    <row r="43" spans="2:17" x14ac:dyDescent="0.25">
      <c r="B43" s="103">
        <v>27</v>
      </c>
      <c r="C43" s="185">
        <v>27</v>
      </c>
      <c r="D43" s="164">
        <f t="shared" si="1"/>
        <v>27</v>
      </c>
      <c r="E43" s="185">
        <f>IF(AND(Eingabe!$AN$5&lt;&gt;"",Eingabe!$AN$5&lt;=365),1,IF(AND(Eingabe!$AN$5&lt;&gt;"",Eingabe!$AN$5&gt;365),1,IF(Eingabe!$AN$5="","","Fehler")))</f>
        <v>1</v>
      </c>
      <c r="F43" s="240" t="str">
        <f>IF(Eingabe!$T$7&lt;&gt;"",Eingabe!$T$7,"")</f>
        <v/>
      </c>
      <c r="G43" s="187" t="str">
        <f t="shared" si="2"/>
        <v/>
      </c>
      <c r="H43" s="153" t="str">
        <f>IF(AND(Eingabe!$AN$5&gt;365,Eingabe!$C43&lt;&gt;"",Eingabe!$D43&lt;&gt;"",Eingabe!$E43&lt;&gt;"",Eingabe!$F43&lt;&gt;""),"OK SJ",IF(AND(Eingabe!$AN$5&lt;=365,Eingabe!$C43&lt;&gt;"",Eingabe!$D43&lt;&gt;"",Eingabe!$E43&lt;&gt;"",Eingabe!$F43&lt;&gt;""),"OK","Daten unvollst."))</f>
        <v>Daten unvollst.</v>
      </c>
      <c r="I43" s="171">
        <f>IF(Eingabe!$AN$5&gt;365,Eingabe!$C43,Eingabe!$C43)</f>
        <v>0</v>
      </c>
      <c r="J43" s="190">
        <f>IF(Eingabe!$AN$5&gt;365,Eingabe!$D43,Eingabe!$D43)</f>
        <v>0</v>
      </c>
      <c r="K43" s="194">
        <f>IF(Eingabe!$AN$5&gt;365,Eingabe!$E43,Eingabe!$E43)</f>
        <v>0</v>
      </c>
      <c r="L43" s="172">
        <f>IF(Eingabe!$AN$5&gt;365,Eingabe!$F43,Eingabe!$F43)</f>
        <v>0</v>
      </c>
      <c r="M43" s="272" t="str">
        <f t="shared" si="3"/>
        <v>Daten unvollst.</v>
      </c>
      <c r="N43" s="196" t="str">
        <f t="shared" si="4"/>
        <v>Daten</v>
      </c>
      <c r="O43" s="104" t="str">
        <f t="shared" si="5"/>
        <v>Daten</v>
      </c>
      <c r="P43" s="200">
        <f t="shared" si="6"/>
        <v>0</v>
      </c>
      <c r="Q43" s="154">
        <f t="shared" si="7"/>
        <v>0</v>
      </c>
    </row>
    <row r="44" spans="2:17" x14ac:dyDescent="0.25">
      <c r="B44" s="103">
        <v>28</v>
      </c>
      <c r="C44" s="185">
        <v>28</v>
      </c>
      <c r="D44" s="164">
        <f t="shared" si="1"/>
        <v>28</v>
      </c>
      <c r="E44" s="185">
        <f>IF(AND(Eingabe!$AN$5&lt;&gt;"",Eingabe!$AN$5&lt;=365),1,IF(AND(Eingabe!$AN$5&lt;&gt;"",Eingabe!$AN$5&gt;365),1,IF(Eingabe!$AN$5="","","Fehler")))</f>
        <v>1</v>
      </c>
      <c r="F44" s="240" t="str">
        <f>IF(Eingabe!$T$7&lt;&gt;"",Eingabe!$T$7,"")</f>
        <v/>
      </c>
      <c r="G44" s="187" t="str">
        <f t="shared" si="2"/>
        <v/>
      </c>
      <c r="H44" s="153" t="str">
        <f>IF(AND(Eingabe!$AN$5&gt;365,Eingabe!$C44&lt;&gt;"",Eingabe!$D44&lt;&gt;"",Eingabe!$E44&lt;&gt;"",Eingabe!$F44&lt;&gt;""),"OK SJ",IF(AND(Eingabe!$AN$5&lt;=365,Eingabe!$C44&lt;&gt;"",Eingabe!$D44&lt;&gt;"",Eingabe!$E44&lt;&gt;"",Eingabe!$F44&lt;&gt;""),"OK","Daten unvollst."))</f>
        <v>Daten unvollst.</v>
      </c>
      <c r="I44" s="171">
        <f>IF(Eingabe!$AN$5&gt;365,Eingabe!$C44,Eingabe!$C44)</f>
        <v>0</v>
      </c>
      <c r="J44" s="190">
        <f>IF(Eingabe!$AN$5&gt;365,Eingabe!$D44,Eingabe!$D44)</f>
        <v>0</v>
      </c>
      <c r="K44" s="194">
        <f>IF(Eingabe!$AN$5&gt;365,Eingabe!$E44,Eingabe!$E44)</f>
        <v>0</v>
      </c>
      <c r="L44" s="172">
        <f>IF(Eingabe!$AN$5&gt;365,Eingabe!$F44,Eingabe!$F44)</f>
        <v>0</v>
      </c>
      <c r="M44" s="272" t="str">
        <f t="shared" si="3"/>
        <v>Daten unvollst.</v>
      </c>
      <c r="N44" s="196" t="str">
        <f t="shared" si="4"/>
        <v>Daten</v>
      </c>
      <c r="O44" s="104" t="str">
        <f t="shared" si="5"/>
        <v>Daten</v>
      </c>
      <c r="P44" s="200">
        <f t="shared" si="6"/>
        <v>0</v>
      </c>
      <c r="Q44" s="154">
        <f t="shared" si="7"/>
        <v>0</v>
      </c>
    </row>
    <row r="45" spans="2:17" x14ac:dyDescent="0.25">
      <c r="B45" s="103">
        <v>29</v>
      </c>
      <c r="C45" s="185">
        <v>29</v>
      </c>
      <c r="D45" s="164">
        <f t="shared" si="1"/>
        <v>29</v>
      </c>
      <c r="E45" s="185">
        <f>IF(AND(Eingabe!$AN$5&lt;&gt;"",Eingabe!$AN$5&lt;=365),1,IF(AND(Eingabe!$AN$5&lt;&gt;"",Eingabe!$AN$5&gt;365),1,IF(Eingabe!$AN$5="","","Fehler")))</f>
        <v>1</v>
      </c>
      <c r="F45" s="240" t="str">
        <f>IF(Eingabe!$T$7&lt;&gt;"",Eingabe!$T$7,"")</f>
        <v/>
      </c>
      <c r="G45" s="187" t="str">
        <f t="shared" si="2"/>
        <v/>
      </c>
      <c r="H45" s="153" t="str">
        <f>IF(AND(Eingabe!$AN$5&gt;365,Eingabe!$C45&lt;&gt;"",Eingabe!$D45&lt;&gt;"",Eingabe!$E45&lt;&gt;"",Eingabe!$F45&lt;&gt;""),"OK SJ",IF(AND(Eingabe!$AN$5&lt;=365,Eingabe!$C45&lt;&gt;"",Eingabe!$D45&lt;&gt;"",Eingabe!$E45&lt;&gt;"",Eingabe!$F45&lt;&gt;""),"OK","Daten unvollst."))</f>
        <v>Daten unvollst.</v>
      </c>
      <c r="I45" s="171">
        <f>IF(Eingabe!$AN$5&gt;365,Eingabe!$C45,Eingabe!$C45)</f>
        <v>0</v>
      </c>
      <c r="J45" s="190">
        <f>IF(Eingabe!$AN$5&gt;365,Eingabe!$D45,Eingabe!$D45)</f>
        <v>0</v>
      </c>
      <c r="K45" s="194">
        <f>IF(Eingabe!$AN$5&gt;365,Eingabe!$E45,Eingabe!$E45)</f>
        <v>0</v>
      </c>
      <c r="L45" s="172">
        <f>IF(Eingabe!$AN$5&gt;365,Eingabe!$F45,Eingabe!$F45)</f>
        <v>0</v>
      </c>
      <c r="M45" s="272" t="str">
        <f t="shared" si="3"/>
        <v>Daten unvollst.</v>
      </c>
      <c r="N45" s="196" t="str">
        <f t="shared" si="4"/>
        <v>Daten</v>
      </c>
      <c r="O45" s="104" t="str">
        <f t="shared" si="5"/>
        <v>Daten</v>
      </c>
      <c r="P45" s="200">
        <f t="shared" si="6"/>
        <v>0</v>
      </c>
      <c r="Q45" s="154">
        <f t="shared" si="7"/>
        <v>0</v>
      </c>
    </row>
    <row r="46" spans="2:17" x14ac:dyDescent="0.25">
      <c r="B46" s="103">
        <v>30</v>
      </c>
      <c r="C46" s="185">
        <v>30</v>
      </c>
      <c r="D46" s="164">
        <f t="shared" si="1"/>
        <v>30</v>
      </c>
      <c r="E46" s="185">
        <f>IF(AND(Eingabe!$AN$5&lt;&gt;"",Eingabe!$AN$5&lt;=365),1,IF(AND(Eingabe!$AN$5&lt;&gt;"",Eingabe!$AN$5&gt;365),1,IF(Eingabe!$AN$5="","","Fehler")))</f>
        <v>1</v>
      </c>
      <c r="F46" s="240" t="str">
        <f>IF(Eingabe!$T$7&lt;&gt;"",Eingabe!$T$7,"")</f>
        <v/>
      </c>
      <c r="G46" s="187" t="str">
        <f t="shared" si="2"/>
        <v/>
      </c>
      <c r="H46" s="153" t="str">
        <f>IF(AND(Eingabe!$AN$5&gt;365,Eingabe!$C46&lt;&gt;"",Eingabe!$D46&lt;&gt;"",Eingabe!$E46&lt;&gt;"",Eingabe!$F46&lt;&gt;""),"OK SJ",IF(AND(Eingabe!$AN$5&lt;=365,Eingabe!$C46&lt;&gt;"",Eingabe!$D46&lt;&gt;"",Eingabe!$E46&lt;&gt;"",Eingabe!$F46&lt;&gt;""),"OK","Daten unvollst."))</f>
        <v>Daten unvollst.</v>
      </c>
      <c r="I46" s="171">
        <f>IF(Eingabe!$AN$5&gt;365,Eingabe!$C46,Eingabe!$C46)</f>
        <v>0</v>
      </c>
      <c r="J46" s="190">
        <f>IF(Eingabe!$AN$5&gt;365,Eingabe!$D46,Eingabe!$D46)</f>
        <v>0</v>
      </c>
      <c r="K46" s="194">
        <f>IF(Eingabe!$AN$5&gt;365,Eingabe!$E46,Eingabe!$E46)</f>
        <v>0</v>
      </c>
      <c r="L46" s="172">
        <f>IF(Eingabe!$AN$5&gt;365,Eingabe!$F46,Eingabe!$F46)</f>
        <v>0</v>
      </c>
      <c r="M46" s="272" t="str">
        <f t="shared" si="3"/>
        <v>Daten unvollst.</v>
      </c>
      <c r="N46" s="196" t="str">
        <f t="shared" si="4"/>
        <v>Daten</v>
      </c>
      <c r="O46" s="104" t="str">
        <f t="shared" si="5"/>
        <v>Daten</v>
      </c>
      <c r="P46" s="200">
        <f t="shared" si="6"/>
        <v>0</v>
      </c>
      <c r="Q46" s="154">
        <f t="shared" si="7"/>
        <v>0</v>
      </c>
    </row>
    <row r="47" spans="2:17" x14ac:dyDescent="0.25">
      <c r="B47" s="103">
        <v>31</v>
      </c>
      <c r="C47" s="185">
        <v>31</v>
      </c>
      <c r="D47" s="164">
        <f t="shared" si="1"/>
        <v>31</v>
      </c>
      <c r="E47" s="185">
        <f>IF(AND(Eingabe!$AN$5&lt;&gt;"",Eingabe!$AN$5&lt;=365),1,IF(AND(Eingabe!$AN$5&lt;&gt;"",Eingabe!$AN$5&gt;365),1,IF(Eingabe!$AN$5="","","Fehler")))</f>
        <v>1</v>
      </c>
      <c r="F47" s="240" t="str">
        <f>IF(Eingabe!$T$7&lt;&gt;"",Eingabe!$T$7,"")</f>
        <v/>
      </c>
      <c r="G47" s="187" t="str">
        <f t="shared" si="2"/>
        <v/>
      </c>
      <c r="H47" s="153" t="str">
        <f>IF(AND(Eingabe!$AN$5&gt;365,Eingabe!$C47&lt;&gt;"",Eingabe!$D47&lt;&gt;"",Eingabe!$E47&lt;&gt;"",Eingabe!$F47&lt;&gt;""),"OK SJ",IF(AND(Eingabe!$AN$5&lt;=365,Eingabe!$C47&lt;&gt;"",Eingabe!$D47&lt;&gt;"",Eingabe!$E47&lt;&gt;"",Eingabe!$F47&lt;&gt;""),"OK","Daten unvollst."))</f>
        <v>Daten unvollst.</v>
      </c>
      <c r="I47" s="171">
        <f>IF(Eingabe!$AN$5&gt;365,Eingabe!$C47,Eingabe!$C47)</f>
        <v>0</v>
      </c>
      <c r="J47" s="190">
        <f>IF(Eingabe!$AN$5&gt;365,Eingabe!$D47,Eingabe!$D47)</f>
        <v>0</v>
      </c>
      <c r="K47" s="194">
        <f>IF(Eingabe!$AN$5&gt;365,Eingabe!$E47,Eingabe!$E47)</f>
        <v>0</v>
      </c>
      <c r="L47" s="172">
        <f>IF(Eingabe!$AN$5&gt;365,Eingabe!$F47,Eingabe!$F47)</f>
        <v>0</v>
      </c>
      <c r="M47" s="272" t="str">
        <f t="shared" si="3"/>
        <v>Daten unvollst.</v>
      </c>
      <c r="N47" s="196" t="str">
        <f t="shared" si="4"/>
        <v>Daten</v>
      </c>
      <c r="O47" s="104" t="str">
        <f t="shared" si="5"/>
        <v>Daten</v>
      </c>
      <c r="P47" s="200">
        <f t="shared" si="6"/>
        <v>0</v>
      </c>
      <c r="Q47" s="154">
        <f t="shared" si="7"/>
        <v>0</v>
      </c>
    </row>
    <row r="48" spans="2:17" x14ac:dyDescent="0.25">
      <c r="B48" s="103">
        <v>32</v>
      </c>
      <c r="C48" s="185">
        <v>1</v>
      </c>
      <c r="D48" s="164">
        <f t="shared" si="1"/>
        <v>1</v>
      </c>
      <c r="E48" s="185">
        <f>IF(AND(Eingabe!$AN$5&lt;&gt;"",Eingabe!$AN$5&lt;=365),2,IF(AND(Eingabe!$AN$5&lt;&gt;"",Eingabe!$AN$5&gt;365),2,IF(Eingabe!$AN$5="","","Fehler")))</f>
        <v>2</v>
      </c>
      <c r="F48" s="240" t="str">
        <f>IF(Eingabe!$T$7&lt;&gt;"",Eingabe!$T$7,"")</f>
        <v/>
      </c>
      <c r="G48" s="187" t="str">
        <f t="shared" si="2"/>
        <v/>
      </c>
      <c r="H48" s="153" t="str">
        <f>IF(AND(Eingabe!$AN$5&gt;365,Eingabe!$G17&lt;&gt;"",Eingabe!$G17&lt;&gt;"",Eingabe!$I17&lt;&gt;"",Eingabe!$J17&lt;&gt;""),"OK SJ",IF(AND(Eingabe!$AN$5&lt;=365,Eingabe!$G17&lt;&gt;"",Eingabe!$H17&lt;&gt;"",Eingabe!$I17&lt;&gt;"",Eingabe!$J17&lt;&gt;""),"OK","Daten unvollst."))</f>
        <v>Daten unvollst.</v>
      </c>
      <c r="I48" s="171">
        <f>IF(Eingabe!$AN$5&gt;365,Eingabe!$G17,Eingabe!$G17)</f>
        <v>0</v>
      </c>
      <c r="J48" s="190">
        <f>IF(Eingabe!$AN$5&gt;365,Eingabe!$H17,Eingabe!$H17)</f>
        <v>0</v>
      </c>
      <c r="K48" s="194">
        <f>IF(Eingabe!$AN$5&gt;365,Eingabe!$I17,Eingabe!$I17)</f>
        <v>0</v>
      </c>
      <c r="L48" s="172">
        <f>IF(Eingabe!$AN$5&gt;365,Eingabe!$J17,Eingabe!$J17)</f>
        <v>0</v>
      </c>
      <c r="M48" s="272" t="str">
        <f t="shared" si="3"/>
        <v>Daten unvollst.</v>
      </c>
      <c r="N48" s="196" t="str">
        <f t="shared" si="4"/>
        <v>Daten</v>
      </c>
      <c r="O48" s="104" t="str">
        <f t="shared" si="5"/>
        <v>Daten</v>
      </c>
      <c r="P48" s="200">
        <f t="shared" si="6"/>
        <v>0</v>
      </c>
      <c r="Q48" s="154">
        <f t="shared" si="7"/>
        <v>0</v>
      </c>
    </row>
    <row r="49" spans="2:17" x14ac:dyDescent="0.25">
      <c r="B49" s="103">
        <v>33</v>
      </c>
      <c r="C49" s="185">
        <v>2</v>
      </c>
      <c r="D49" s="164">
        <f t="shared" si="1"/>
        <v>2</v>
      </c>
      <c r="E49" s="185">
        <f>IF(AND(Eingabe!$AN$5&lt;&gt;"",Eingabe!$AN$5&lt;=365),2,IF(AND(Eingabe!$AN$5&lt;&gt;"",Eingabe!$AN$5&gt;365),2,IF(Eingabe!$AN$5="","","Fehler")))</f>
        <v>2</v>
      </c>
      <c r="F49" s="240" t="str">
        <f>IF(Eingabe!$T$7&lt;&gt;"",Eingabe!$T$7,"")</f>
        <v/>
      </c>
      <c r="G49" s="187" t="str">
        <f t="shared" si="2"/>
        <v/>
      </c>
      <c r="H49" s="153" t="str">
        <f>IF(AND(Eingabe!$AN$5&gt;365,Eingabe!$G18&lt;&gt;"",Eingabe!$G18&lt;&gt;"",Eingabe!$I18&lt;&gt;"",Eingabe!$J18&lt;&gt;""),"OK SJ",IF(AND(Eingabe!$AN$5&lt;=365,Eingabe!$G18&lt;&gt;"",Eingabe!$H18&lt;&gt;"",Eingabe!$I18&lt;&gt;"",Eingabe!$J18&lt;&gt;""),"OK","Daten unvollst."))</f>
        <v>Daten unvollst.</v>
      </c>
      <c r="I49" s="171">
        <f>IF(Eingabe!$AN$5&gt;365,Eingabe!$G18,Eingabe!$G18)</f>
        <v>0</v>
      </c>
      <c r="J49" s="190">
        <f>IF(Eingabe!$AN$5&gt;365,Eingabe!$H18,Eingabe!$H18)</f>
        <v>0</v>
      </c>
      <c r="K49" s="194">
        <f>IF(Eingabe!$AN$5&gt;365,Eingabe!$I18,Eingabe!$I18)</f>
        <v>0</v>
      </c>
      <c r="L49" s="172">
        <f>IF(Eingabe!$AN$5&gt;365,Eingabe!$J18,Eingabe!$J18)</f>
        <v>0</v>
      </c>
      <c r="M49" s="272" t="str">
        <f t="shared" si="3"/>
        <v>Daten unvollst.</v>
      </c>
      <c r="N49" s="196" t="str">
        <f t="shared" si="4"/>
        <v>Daten</v>
      </c>
      <c r="O49" s="104" t="str">
        <f t="shared" si="5"/>
        <v>Daten</v>
      </c>
      <c r="P49" s="200">
        <f t="shared" si="6"/>
        <v>0</v>
      </c>
      <c r="Q49" s="154">
        <f t="shared" si="7"/>
        <v>0</v>
      </c>
    </row>
    <row r="50" spans="2:17" x14ac:dyDescent="0.25">
      <c r="B50" s="103">
        <v>34</v>
      </c>
      <c r="C50" s="185">
        <v>3</v>
      </c>
      <c r="D50" s="164">
        <f t="shared" si="1"/>
        <v>3</v>
      </c>
      <c r="E50" s="185">
        <f>IF(AND(Eingabe!$AN$5&lt;&gt;"",Eingabe!$AN$5&lt;=365),2,IF(AND(Eingabe!$AN$5&lt;&gt;"",Eingabe!$AN$5&gt;365),2,IF(Eingabe!$AN$5="","","Fehler")))</f>
        <v>2</v>
      </c>
      <c r="F50" s="240" t="str">
        <f>IF(Eingabe!$T$7&lt;&gt;"",Eingabe!$T$7,"")</f>
        <v/>
      </c>
      <c r="G50" s="187" t="str">
        <f t="shared" si="2"/>
        <v/>
      </c>
      <c r="H50" s="153" t="str">
        <f>IF(AND(Eingabe!$AN$5&gt;365,Eingabe!$G19&lt;&gt;"",Eingabe!$G19&lt;&gt;"",Eingabe!$I19&lt;&gt;"",Eingabe!$J19&lt;&gt;""),"OK SJ",IF(AND(Eingabe!$AN$5&lt;=365,Eingabe!$G19&lt;&gt;"",Eingabe!$H19&lt;&gt;"",Eingabe!$I19&lt;&gt;"",Eingabe!$J19&lt;&gt;""),"OK","Daten unvollst."))</f>
        <v>Daten unvollst.</v>
      </c>
      <c r="I50" s="171">
        <f>IF(Eingabe!$AN$5&gt;365,Eingabe!$G19,Eingabe!$G19)</f>
        <v>0</v>
      </c>
      <c r="J50" s="190">
        <f>IF(Eingabe!$AN$5&gt;365,Eingabe!$H19,Eingabe!$H19)</f>
        <v>0</v>
      </c>
      <c r="K50" s="194">
        <f>IF(Eingabe!$AN$5&gt;365,Eingabe!$I19,Eingabe!$I19)</f>
        <v>0</v>
      </c>
      <c r="L50" s="172">
        <f>IF(Eingabe!$AN$5&gt;365,Eingabe!$J19,Eingabe!$J19)</f>
        <v>0</v>
      </c>
      <c r="M50" s="272" t="str">
        <f t="shared" si="3"/>
        <v>Daten unvollst.</v>
      </c>
      <c r="N50" s="196" t="str">
        <f t="shared" si="4"/>
        <v>Daten</v>
      </c>
      <c r="O50" s="104" t="str">
        <f t="shared" si="5"/>
        <v>Daten</v>
      </c>
      <c r="P50" s="200">
        <f t="shared" si="6"/>
        <v>0</v>
      </c>
      <c r="Q50" s="154">
        <f t="shared" si="7"/>
        <v>0</v>
      </c>
    </row>
    <row r="51" spans="2:17" x14ac:dyDescent="0.25">
      <c r="B51" s="103">
        <v>35</v>
      </c>
      <c r="C51" s="185">
        <v>4</v>
      </c>
      <c r="D51" s="164">
        <f t="shared" si="1"/>
        <v>4</v>
      </c>
      <c r="E51" s="185">
        <f>IF(AND(Eingabe!$AN$5&lt;&gt;"",Eingabe!$AN$5&lt;=365),2,IF(AND(Eingabe!$AN$5&lt;&gt;"",Eingabe!$AN$5&gt;365),2,IF(Eingabe!$AN$5="","","Fehler")))</f>
        <v>2</v>
      </c>
      <c r="F51" s="240" t="str">
        <f>IF(Eingabe!$T$7&lt;&gt;"",Eingabe!$T$7,"")</f>
        <v/>
      </c>
      <c r="G51" s="187" t="str">
        <f t="shared" si="2"/>
        <v/>
      </c>
      <c r="H51" s="153" t="str">
        <f>IF(AND(Eingabe!$AN$5&gt;365,Eingabe!$G20&lt;&gt;"",Eingabe!$G20&lt;&gt;"",Eingabe!$I20&lt;&gt;"",Eingabe!$J20&lt;&gt;""),"OK SJ",IF(AND(Eingabe!$AN$5&lt;=365,Eingabe!$G20&lt;&gt;"",Eingabe!$H20&lt;&gt;"",Eingabe!$I20&lt;&gt;"",Eingabe!$J20&lt;&gt;""),"OK","Daten unvollst."))</f>
        <v>Daten unvollst.</v>
      </c>
      <c r="I51" s="171">
        <f>IF(Eingabe!$AN$5&gt;365,Eingabe!$G20,Eingabe!$G20)</f>
        <v>0</v>
      </c>
      <c r="J51" s="190">
        <f>IF(Eingabe!$AN$5&gt;365,Eingabe!$H20,Eingabe!$H20)</f>
        <v>0</v>
      </c>
      <c r="K51" s="194">
        <f>IF(Eingabe!$AN$5&gt;365,Eingabe!$I20,Eingabe!$I20)</f>
        <v>0</v>
      </c>
      <c r="L51" s="172">
        <f>IF(Eingabe!$AN$5&gt;365,Eingabe!$J20,Eingabe!$J20)</f>
        <v>0</v>
      </c>
      <c r="M51" s="272" t="str">
        <f t="shared" si="3"/>
        <v>Daten unvollst.</v>
      </c>
      <c r="N51" s="196" t="str">
        <f t="shared" si="4"/>
        <v>Daten</v>
      </c>
      <c r="O51" s="104" t="str">
        <f t="shared" si="5"/>
        <v>Daten</v>
      </c>
      <c r="P51" s="200">
        <f t="shared" si="6"/>
        <v>0</v>
      </c>
      <c r="Q51" s="154">
        <f t="shared" si="7"/>
        <v>0</v>
      </c>
    </row>
    <row r="52" spans="2:17" x14ac:dyDescent="0.25">
      <c r="B52" s="103">
        <v>36</v>
      </c>
      <c r="C52" s="185">
        <v>5</v>
      </c>
      <c r="D52" s="164">
        <f t="shared" si="1"/>
        <v>5</v>
      </c>
      <c r="E52" s="185">
        <f>IF(AND(Eingabe!$AN$5&lt;&gt;"",Eingabe!$AN$5&lt;=365),2,IF(AND(Eingabe!$AN$5&lt;&gt;"",Eingabe!$AN$5&gt;365),2,IF(Eingabe!$AN$5="","","Fehler")))</f>
        <v>2</v>
      </c>
      <c r="F52" s="240" t="str">
        <f>IF(Eingabe!$T$7&lt;&gt;"",Eingabe!$T$7,"")</f>
        <v/>
      </c>
      <c r="G52" s="187" t="str">
        <f t="shared" si="2"/>
        <v/>
      </c>
      <c r="H52" s="153" t="str">
        <f>IF(AND(Eingabe!$AN$5&gt;365,Eingabe!$G21&lt;&gt;"",Eingabe!$G21&lt;&gt;"",Eingabe!$I21&lt;&gt;"",Eingabe!$J21&lt;&gt;""),"OK SJ",IF(AND(Eingabe!$AN$5&lt;=365,Eingabe!$G21&lt;&gt;"",Eingabe!$H21&lt;&gt;"",Eingabe!$I21&lt;&gt;"",Eingabe!$J21&lt;&gt;""),"OK","Daten unvollst."))</f>
        <v>Daten unvollst.</v>
      </c>
      <c r="I52" s="171">
        <f>IF(Eingabe!$AN$5&gt;365,Eingabe!$G21,Eingabe!$G21)</f>
        <v>0</v>
      </c>
      <c r="J52" s="190">
        <f>IF(Eingabe!$AN$5&gt;365,Eingabe!$H21,Eingabe!$H21)</f>
        <v>0</v>
      </c>
      <c r="K52" s="194">
        <f>IF(Eingabe!$AN$5&gt;365,Eingabe!$I21,Eingabe!$I21)</f>
        <v>0</v>
      </c>
      <c r="L52" s="172">
        <f>IF(Eingabe!$AN$5&gt;365,Eingabe!$J21,Eingabe!$J21)</f>
        <v>0</v>
      </c>
      <c r="M52" s="272" t="str">
        <f t="shared" si="3"/>
        <v>Daten unvollst.</v>
      </c>
      <c r="N52" s="196" t="str">
        <f t="shared" si="4"/>
        <v>Daten</v>
      </c>
      <c r="O52" s="104" t="str">
        <f t="shared" si="5"/>
        <v>Daten</v>
      </c>
      <c r="P52" s="200">
        <f t="shared" si="6"/>
        <v>0</v>
      </c>
      <c r="Q52" s="154">
        <f t="shared" si="7"/>
        <v>0</v>
      </c>
    </row>
    <row r="53" spans="2:17" x14ac:dyDescent="0.25">
      <c r="B53" s="103">
        <v>37</v>
      </c>
      <c r="C53" s="185">
        <v>6</v>
      </c>
      <c r="D53" s="164">
        <f t="shared" si="1"/>
        <v>6</v>
      </c>
      <c r="E53" s="185">
        <f>IF(AND(Eingabe!$AN$5&lt;&gt;"",Eingabe!$AN$5&lt;=365),2,IF(AND(Eingabe!$AN$5&lt;&gt;"",Eingabe!$AN$5&gt;365),2,IF(Eingabe!$AN$5="","","Fehler")))</f>
        <v>2</v>
      </c>
      <c r="F53" s="240" t="str">
        <f>IF(Eingabe!$T$7&lt;&gt;"",Eingabe!$T$7,"")</f>
        <v/>
      </c>
      <c r="G53" s="187" t="str">
        <f t="shared" si="2"/>
        <v/>
      </c>
      <c r="H53" s="153" t="str">
        <f>IF(AND(Eingabe!$AN$5&gt;365,Eingabe!$G22&lt;&gt;"",Eingabe!$G22&lt;&gt;"",Eingabe!$I22&lt;&gt;"",Eingabe!$J22&lt;&gt;""),"OK SJ",IF(AND(Eingabe!$AN$5&lt;=365,Eingabe!$G22&lt;&gt;"",Eingabe!$H22&lt;&gt;"",Eingabe!$I22&lt;&gt;"",Eingabe!$J22&lt;&gt;""),"OK","Daten unvollst."))</f>
        <v>Daten unvollst.</v>
      </c>
      <c r="I53" s="171">
        <f>IF(Eingabe!$AN$5&gt;365,Eingabe!$G22,Eingabe!$G22)</f>
        <v>0</v>
      </c>
      <c r="J53" s="190">
        <f>IF(Eingabe!$AN$5&gt;365,Eingabe!$H22,Eingabe!$H22)</f>
        <v>0</v>
      </c>
      <c r="K53" s="194">
        <f>IF(Eingabe!$AN$5&gt;365,Eingabe!$I22,Eingabe!$I22)</f>
        <v>0</v>
      </c>
      <c r="L53" s="172">
        <f>IF(Eingabe!$AN$5&gt;365,Eingabe!$J22,Eingabe!$J22)</f>
        <v>0</v>
      </c>
      <c r="M53" s="272" t="str">
        <f t="shared" si="3"/>
        <v>Daten unvollst.</v>
      </c>
      <c r="N53" s="196" t="str">
        <f t="shared" si="4"/>
        <v>Daten</v>
      </c>
      <c r="O53" s="104" t="str">
        <f t="shared" si="5"/>
        <v>Daten</v>
      </c>
      <c r="P53" s="200">
        <f t="shared" si="6"/>
        <v>0</v>
      </c>
      <c r="Q53" s="154">
        <f t="shared" si="7"/>
        <v>0</v>
      </c>
    </row>
    <row r="54" spans="2:17" x14ac:dyDescent="0.25">
      <c r="B54" s="103">
        <v>38</v>
      </c>
      <c r="C54" s="185">
        <v>7</v>
      </c>
      <c r="D54" s="164">
        <f t="shared" si="1"/>
        <v>7</v>
      </c>
      <c r="E54" s="185">
        <f>IF(AND(Eingabe!$AN$5&lt;&gt;"",Eingabe!$AN$5&lt;=365),2,IF(AND(Eingabe!$AN$5&lt;&gt;"",Eingabe!$AN$5&gt;365),2,IF(Eingabe!$AN$5="","","Fehler")))</f>
        <v>2</v>
      </c>
      <c r="F54" s="240" t="str">
        <f>IF(Eingabe!$T$7&lt;&gt;"",Eingabe!$T$7,"")</f>
        <v/>
      </c>
      <c r="G54" s="187" t="str">
        <f t="shared" si="2"/>
        <v/>
      </c>
      <c r="H54" s="153" t="str">
        <f>IF(AND(Eingabe!$AN$5&gt;365,Eingabe!$G23&lt;&gt;"",Eingabe!$G23&lt;&gt;"",Eingabe!$I23&lt;&gt;"",Eingabe!$J23&lt;&gt;""),"OK SJ",IF(AND(Eingabe!$AN$5&lt;=365,Eingabe!$G23&lt;&gt;"",Eingabe!$H23&lt;&gt;"",Eingabe!$I23&lt;&gt;"",Eingabe!$J23&lt;&gt;""),"OK","Daten unvollst."))</f>
        <v>Daten unvollst.</v>
      </c>
      <c r="I54" s="171">
        <f>IF(Eingabe!$AN$5&gt;365,Eingabe!$G23,Eingabe!$G23)</f>
        <v>0</v>
      </c>
      <c r="J54" s="190">
        <f>IF(Eingabe!$AN$5&gt;365,Eingabe!$H23,Eingabe!$H23)</f>
        <v>0</v>
      </c>
      <c r="K54" s="194">
        <f>IF(Eingabe!$AN$5&gt;365,Eingabe!$I23,Eingabe!$I23)</f>
        <v>0</v>
      </c>
      <c r="L54" s="172">
        <f>IF(Eingabe!$AN$5&gt;365,Eingabe!$J23,Eingabe!$J23)</f>
        <v>0</v>
      </c>
      <c r="M54" s="272" t="str">
        <f t="shared" si="3"/>
        <v>Daten unvollst.</v>
      </c>
      <c r="N54" s="196" t="str">
        <f t="shared" si="4"/>
        <v>Daten</v>
      </c>
      <c r="O54" s="104" t="str">
        <f t="shared" si="5"/>
        <v>Daten</v>
      </c>
      <c r="P54" s="200">
        <f t="shared" si="6"/>
        <v>0</v>
      </c>
      <c r="Q54" s="154">
        <f t="shared" si="7"/>
        <v>0</v>
      </c>
    </row>
    <row r="55" spans="2:17" x14ac:dyDescent="0.25">
      <c r="B55" s="103">
        <v>39</v>
      </c>
      <c r="C55" s="185">
        <v>8</v>
      </c>
      <c r="D55" s="164">
        <f t="shared" si="1"/>
        <v>8</v>
      </c>
      <c r="E55" s="185">
        <f>IF(AND(Eingabe!$AN$5&lt;&gt;"",Eingabe!$AN$5&lt;=365),2,IF(AND(Eingabe!$AN$5&lt;&gt;"",Eingabe!$AN$5&gt;365),2,IF(Eingabe!$AN$5="","","Fehler")))</f>
        <v>2</v>
      </c>
      <c r="F55" s="240" t="str">
        <f>IF(Eingabe!$T$7&lt;&gt;"",Eingabe!$T$7,"")</f>
        <v/>
      </c>
      <c r="G55" s="187" t="str">
        <f t="shared" si="2"/>
        <v/>
      </c>
      <c r="H55" s="153" t="str">
        <f>IF(AND(Eingabe!$AN$5&gt;365,Eingabe!$G24&lt;&gt;"",Eingabe!$G24&lt;&gt;"",Eingabe!$I24&lt;&gt;"",Eingabe!$J24&lt;&gt;""),"OK SJ",IF(AND(Eingabe!$AN$5&lt;=365,Eingabe!$G24&lt;&gt;"",Eingabe!$H24&lt;&gt;"",Eingabe!$I24&lt;&gt;"",Eingabe!$J24&lt;&gt;""),"OK","Daten unvollst."))</f>
        <v>Daten unvollst.</v>
      </c>
      <c r="I55" s="171">
        <f>IF(Eingabe!$AN$5&gt;365,Eingabe!$G24,Eingabe!$G24)</f>
        <v>0</v>
      </c>
      <c r="J55" s="190">
        <f>IF(Eingabe!$AN$5&gt;365,Eingabe!$H24,Eingabe!$H24)</f>
        <v>0</v>
      </c>
      <c r="K55" s="194">
        <f>IF(Eingabe!$AN$5&gt;365,Eingabe!$I24,Eingabe!$I24)</f>
        <v>0</v>
      </c>
      <c r="L55" s="172">
        <f>IF(Eingabe!$AN$5&gt;365,Eingabe!$J24,Eingabe!$J24)</f>
        <v>0</v>
      </c>
      <c r="M55" s="272" t="str">
        <f t="shared" si="3"/>
        <v>Daten unvollst.</v>
      </c>
      <c r="N55" s="196" t="str">
        <f t="shared" si="4"/>
        <v>Daten</v>
      </c>
      <c r="O55" s="104" t="str">
        <f t="shared" si="5"/>
        <v>Daten</v>
      </c>
      <c r="P55" s="200">
        <f t="shared" si="6"/>
        <v>0</v>
      </c>
      <c r="Q55" s="154">
        <f t="shared" si="7"/>
        <v>0</v>
      </c>
    </row>
    <row r="56" spans="2:17" x14ac:dyDescent="0.25">
      <c r="B56" s="103">
        <v>40</v>
      </c>
      <c r="C56" s="185">
        <v>9</v>
      </c>
      <c r="D56" s="164">
        <f t="shared" si="1"/>
        <v>9</v>
      </c>
      <c r="E56" s="185">
        <f>IF(AND(Eingabe!$AN$5&lt;&gt;"",Eingabe!$AN$5&lt;=365),2,IF(AND(Eingabe!$AN$5&lt;&gt;"",Eingabe!$AN$5&gt;365),2,IF(Eingabe!$AN$5="","","Fehler")))</f>
        <v>2</v>
      </c>
      <c r="F56" s="240" t="str">
        <f>IF(Eingabe!$T$7&lt;&gt;"",Eingabe!$T$7,"")</f>
        <v/>
      </c>
      <c r="G56" s="187" t="str">
        <f t="shared" si="2"/>
        <v/>
      </c>
      <c r="H56" s="153" t="str">
        <f>IF(AND(Eingabe!$AN$5&gt;365,Eingabe!$G25&lt;&gt;"",Eingabe!$G25&lt;&gt;"",Eingabe!$I25&lt;&gt;"",Eingabe!$J25&lt;&gt;""),"OK SJ",IF(AND(Eingabe!$AN$5&lt;=365,Eingabe!$G25&lt;&gt;"",Eingabe!$H25&lt;&gt;"",Eingabe!$I25&lt;&gt;"",Eingabe!$J25&lt;&gt;""),"OK","Daten unvollst."))</f>
        <v>Daten unvollst.</v>
      </c>
      <c r="I56" s="171">
        <f>IF(Eingabe!$AN$5&gt;365,Eingabe!$G25,Eingabe!$G25)</f>
        <v>0</v>
      </c>
      <c r="J56" s="190">
        <f>IF(Eingabe!$AN$5&gt;365,Eingabe!$H25,Eingabe!$H25)</f>
        <v>0</v>
      </c>
      <c r="K56" s="194">
        <f>IF(Eingabe!$AN$5&gt;365,Eingabe!$I25,Eingabe!$I25)</f>
        <v>0</v>
      </c>
      <c r="L56" s="172">
        <f>IF(Eingabe!$AN$5&gt;365,Eingabe!$J25,Eingabe!$J25)</f>
        <v>0</v>
      </c>
      <c r="M56" s="272" t="str">
        <f t="shared" si="3"/>
        <v>Daten unvollst.</v>
      </c>
      <c r="N56" s="196" t="str">
        <f t="shared" si="4"/>
        <v>Daten</v>
      </c>
      <c r="O56" s="104" t="str">
        <f t="shared" si="5"/>
        <v>Daten</v>
      </c>
      <c r="P56" s="200">
        <f t="shared" si="6"/>
        <v>0</v>
      </c>
      <c r="Q56" s="154">
        <f t="shared" si="7"/>
        <v>0</v>
      </c>
    </row>
    <row r="57" spans="2:17" x14ac:dyDescent="0.25">
      <c r="B57" s="103">
        <v>41</v>
      </c>
      <c r="C57" s="185">
        <v>10</v>
      </c>
      <c r="D57" s="164">
        <f t="shared" si="1"/>
        <v>10</v>
      </c>
      <c r="E57" s="185">
        <f>IF(AND(Eingabe!$AN$5&lt;&gt;"",Eingabe!$AN$5&lt;=365),2,IF(AND(Eingabe!$AN$5&lt;&gt;"",Eingabe!$AN$5&gt;365),2,IF(Eingabe!$AN$5="","","Fehler")))</f>
        <v>2</v>
      </c>
      <c r="F57" s="240" t="str">
        <f>IF(Eingabe!$T$7&lt;&gt;"",Eingabe!$T$7,"")</f>
        <v/>
      </c>
      <c r="G57" s="187" t="str">
        <f t="shared" si="2"/>
        <v/>
      </c>
      <c r="H57" s="153" t="str">
        <f>IF(AND(Eingabe!$AN$5&gt;365,Eingabe!$G26&lt;&gt;"",Eingabe!$G26&lt;&gt;"",Eingabe!$I26&lt;&gt;"",Eingabe!$J26&lt;&gt;""),"OK SJ",IF(AND(Eingabe!$AN$5&lt;=365,Eingabe!$G26&lt;&gt;"",Eingabe!$H26&lt;&gt;"",Eingabe!$I26&lt;&gt;"",Eingabe!$J26&lt;&gt;""),"OK","Daten unvollst."))</f>
        <v>Daten unvollst.</v>
      </c>
      <c r="I57" s="171">
        <f>IF(Eingabe!$AN$5&gt;365,Eingabe!$G26,Eingabe!$G26)</f>
        <v>0</v>
      </c>
      <c r="J57" s="190">
        <f>IF(Eingabe!$AN$5&gt;365,Eingabe!$H26,Eingabe!$H26)</f>
        <v>0</v>
      </c>
      <c r="K57" s="194">
        <f>IF(Eingabe!$AN$5&gt;365,Eingabe!$I26,Eingabe!$I26)</f>
        <v>0</v>
      </c>
      <c r="L57" s="172">
        <f>IF(Eingabe!$AN$5&gt;365,Eingabe!$J26,Eingabe!$J26)</f>
        <v>0</v>
      </c>
      <c r="M57" s="272" t="str">
        <f t="shared" si="3"/>
        <v>Daten unvollst.</v>
      </c>
      <c r="N57" s="196" t="str">
        <f t="shared" si="4"/>
        <v>Daten</v>
      </c>
      <c r="O57" s="104" t="str">
        <f t="shared" si="5"/>
        <v>Daten</v>
      </c>
      <c r="P57" s="200">
        <f t="shared" si="6"/>
        <v>0</v>
      </c>
      <c r="Q57" s="154">
        <f t="shared" si="7"/>
        <v>0</v>
      </c>
    </row>
    <row r="58" spans="2:17" x14ac:dyDescent="0.25">
      <c r="B58" s="103">
        <v>42</v>
      </c>
      <c r="C58" s="185">
        <v>11</v>
      </c>
      <c r="D58" s="164">
        <f t="shared" si="1"/>
        <v>11</v>
      </c>
      <c r="E58" s="185">
        <f>IF(AND(Eingabe!$AN$5&lt;&gt;"",Eingabe!$AN$5&lt;=365),2,IF(AND(Eingabe!$AN$5&lt;&gt;"",Eingabe!$AN$5&gt;365),2,IF(Eingabe!$AN$5="","","Fehler")))</f>
        <v>2</v>
      </c>
      <c r="F58" s="240" t="str">
        <f>IF(Eingabe!$T$7&lt;&gt;"",Eingabe!$T$7,"")</f>
        <v/>
      </c>
      <c r="G58" s="187" t="str">
        <f t="shared" si="2"/>
        <v/>
      </c>
      <c r="H58" s="153" t="str">
        <f>IF(AND(Eingabe!$AN$5&gt;365,Eingabe!$G27&lt;&gt;"",Eingabe!$G27&lt;&gt;"",Eingabe!$I27&lt;&gt;"",Eingabe!$J27&lt;&gt;""),"OK SJ",IF(AND(Eingabe!$AN$5&lt;=365,Eingabe!$G27&lt;&gt;"",Eingabe!$H27&lt;&gt;"",Eingabe!$I27&lt;&gt;"",Eingabe!$J27&lt;&gt;""),"OK","Daten unvollst."))</f>
        <v>Daten unvollst.</v>
      </c>
      <c r="I58" s="171">
        <f>IF(Eingabe!$AN$5&gt;365,Eingabe!$G27,Eingabe!$G27)</f>
        <v>0</v>
      </c>
      <c r="J58" s="190">
        <f>IF(Eingabe!$AN$5&gt;365,Eingabe!$H27,Eingabe!$H27)</f>
        <v>0</v>
      </c>
      <c r="K58" s="194">
        <f>IF(Eingabe!$AN$5&gt;365,Eingabe!$I27,Eingabe!$I27)</f>
        <v>0</v>
      </c>
      <c r="L58" s="172">
        <f>IF(Eingabe!$AN$5&gt;365,Eingabe!$J27,Eingabe!$J27)</f>
        <v>0</v>
      </c>
      <c r="M58" s="272" t="str">
        <f t="shared" si="3"/>
        <v>Daten unvollst.</v>
      </c>
      <c r="N58" s="196" t="str">
        <f t="shared" si="4"/>
        <v>Daten</v>
      </c>
      <c r="O58" s="104" t="str">
        <f t="shared" si="5"/>
        <v>Daten</v>
      </c>
      <c r="P58" s="200">
        <f t="shared" si="6"/>
        <v>0</v>
      </c>
      <c r="Q58" s="154">
        <f t="shared" si="7"/>
        <v>0</v>
      </c>
    </row>
    <row r="59" spans="2:17" x14ac:dyDescent="0.25">
      <c r="B59" s="103">
        <v>43</v>
      </c>
      <c r="C59" s="185">
        <v>12</v>
      </c>
      <c r="D59" s="164">
        <f t="shared" si="1"/>
        <v>12</v>
      </c>
      <c r="E59" s="185">
        <f>IF(AND(Eingabe!$AN$5&lt;&gt;"",Eingabe!$AN$5&lt;=365),2,IF(AND(Eingabe!$AN$5&lt;&gt;"",Eingabe!$AN$5&gt;365),2,IF(Eingabe!$AN$5="","","Fehler")))</f>
        <v>2</v>
      </c>
      <c r="F59" s="240" t="str">
        <f>IF(Eingabe!$T$7&lt;&gt;"",Eingabe!$T$7,"")</f>
        <v/>
      </c>
      <c r="G59" s="187" t="str">
        <f t="shared" si="2"/>
        <v/>
      </c>
      <c r="H59" s="153" t="str">
        <f>IF(AND(Eingabe!$AN$5&gt;365,Eingabe!$G28&lt;&gt;"",Eingabe!$G28&lt;&gt;"",Eingabe!$I28&lt;&gt;"",Eingabe!$J28&lt;&gt;""),"OK SJ",IF(AND(Eingabe!$AN$5&lt;=365,Eingabe!$G28&lt;&gt;"",Eingabe!$H28&lt;&gt;"",Eingabe!$I28&lt;&gt;"",Eingabe!$J28&lt;&gt;""),"OK","Daten unvollst."))</f>
        <v>Daten unvollst.</v>
      </c>
      <c r="I59" s="171">
        <f>IF(Eingabe!$AN$5&gt;365,Eingabe!$G28,Eingabe!$G28)</f>
        <v>0</v>
      </c>
      <c r="J59" s="190">
        <f>IF(Eingabe!$AN$5&gt;365,Eingabe!$H28,Eingabe!$H28)</f>
        <v>0</v>
      </c>
      <c r="K59" s="194">
        <f>IF(Eingabe!$AN$5&gt;365,Eingabe!$I28,Eingabe!$I28)</f>
        <v>0</v>
      </c>
      <c r="L59" s="172">
        <f>IF(Eingabe!$AN$5&gt;365,Eingabe!$J28,Eingabe!$J28)</f>
        <v>0</v>
      </c>
      <c r="M59" s="272" t="str">
        <f t="shared" si="3"/>
        <v>Daten unvollst.</v>
      </c>
      <c r="N59" s="196" t="str">
        <f t="shared" si="4"/>
        <v>Daten</v>
      </c>
      <c r="O59" s="104" t="str">
        <f t="shared" si="5"/>
        <v>Daten</v>
      </c>
      <c r="P59" s="200">
        <f t="shared" si="6"/>
        <v>0</v>
      </c>
      <c r="Q59" s="154">
        <f t="shared" si="7"/>
        <v>0</v>
      </c>
    </row>
    <row r="60" spans="2:17" x14ac:dyDescent="0.25">
      <c r="B60" s="103">
        <v>44</v>
      </c>
      <c r="C60" s="185">
        <v>13</v>
      </c>
      <c r="D60" s="164">
        <f t="shared" si="1"/>
        <v>13</v>
      </c>
      <c r="E60" s="185">
        <f>IF(AND(Eingabe!$AN$5&lt;&gt;"",Eingabe!$AN$5&lt;=365),2,IF(AND(Eingabe!$AN$5&lt;&gt;"",Eingabe!$AN$5&gt;365),2,IF(Eingabe!$AN$5="","","Fehler")))</f>
        <v>2</v>
      </c>
      <c r="F60" s="240" t="str">
        <f>IF(Eingabe!$T$7&lt;&gt;"",Eingabe!$T$7,"")</f>
        <v/>
      </c>
      <c r="G60" s="187" t="str">
        <f t="shared" si="2"/>
        <v/>
      </c>
      <c r="H60" s="153" t="str">
        <f>IF(AND(Eingabe!$AN$5&gt;365,Eingabe!$G29&lt;&gt;"",Eingabe!$G29&lt;&gt;"",Eingabe!$I29&lt;&gt;"",Eingabe!$J29&lt;&gt;""),"OK SJ",IF(AND(Eingabe!$AN$5&lt;=365,Eingabe!$G29&lt;&gt;"",Eingabe!$H29&lt;&gt;"",Eingabe!$I29&lt;&gt;"",Eingabe!$J29&lt;&gt;""),"OK","Daten unvollst."))</f>
        <v>Daten unvollst.</v>
      </c>
      <c r="I60" s="171">
        <f>IF(Eingabe!$AN$5&gt;365,Eingabe!$G29,Eingabe!$G29)</f>
        <v>0</v>
      </c>
      <c r="J60" s="190">
        <f>IF(Eingabe!$AN$5&gt;365,Eingabe!$H29,Eingabe!$H29)</f>
        <v>0</v>
      </c>
      <c r="K60" s="194">
        <f>IF(Eingabe!$AN$5&gt;365,Eingabe!$I29,Eingabe!$I29)</f>
        <v>0</v>
      </c>
      <c r="L60" s="172">
        <f>IF(Eingabe!$AN$5&gt;365,Eingabe!$J29,Eingabe!$J29)</f>
        <v>0</v>
      </c>
      <c r="M60" s="272" t="str">
        <f t="shared" si="3"/>
        <v>Daten unvollst.</v>
      </c>
      <c r="N60" s="196" t="str">
        <f t="shared" si="4"/>
        <v>Daten</v>
      </c>
      <c r="O60" s="104" t="str">
        <f t="shared" si="5"/>
        <v>Daten</v>
      </c>
      <c r="P60" s="200">
        <f t="shared" si="6"/>
        <v>0</v>
      </c>
      <c r="Q60" s="154">
        <f t="shared" si="7"/>
        <v>0</v>
      </c>
    </row>
    <row r="61" spans="2:17" x14ac:dyDescent="0.25">
      <c r="B61" s="103">
        <v>45</v>
      </c>
      <c r="C61" s="185">
        <v>14</v>
      </c>
      <c r="D61" s="164">
        <f t="shared" si="1"/>
        <v>14</v>
      </c>
      <c r="E61" s="185">
        <f>IF(AND(Eingabe!$AN$5&lt;&gt;"",Eingabe!$AN$5&lt;=365),2,IF(AND(Eingabe!$AN$5&lt;&gt;"",Eingabe!$AN$5&gt;365),2,IF(Eingabe!$AN$5="","","Fehler")))</f>
        <v>2</v>
      </c>
      <c r="F61" s="240" t="str">
        <f>IF(Eingabe!$T$7&lt;&gt;"",Eingabe!$T$7,"")</f>
        <v/>
      </c>
      <c r="G61" s="187" t="str">
        <f t="shared" si="2"/>
        <v/>
      </c>
      <c r="H61" s="153" t="str">
        <f>IF(AND(Eingabe!$AN$5&gt;365,Eingabe!$G30&lt;&gt;"",Eingabe!$G30&lt;&gt;"",Eingabe!$I30&lt;&gt;"",Eingabe!$J30&lt;&gt;""),"OK SJ",IF(AND(Eingabe!$AN$5&lt;=365,Eingabe!$G30&lt;&gt;"",Eingabe!$H30&lt;&gt;"",Eingabe!$I30&lt;&gt;"",Eingabe!$J30&lt;&gt;""),"OK","Daten unvollst."))</f>
        <v>Daten unvollst.</v>
      </c>
      <c r="I61" s="171">
        <f>IF(Eingabe!$AN$5&gt;365,Eingabe!$G30,Eingabe!$G30)</f>
        <v>0</v>
      </c>
      <c r="J61" s="190">
        <f>IF(Eingabe!$AN$5&gt;365,Eingabe!$H30,Eingabe!$H30)</f>
        <v>0</v>
      </c>
      <c r="K61" s="194">
        <f>IF(Eingabe!$AN$5&gt;365,Eingabe!$I30,Eingabe!$I30)</f>
        <v>0</v>
      </c>
      <c r="L61" s="172">
        <f>IF(Eingabe!$AN$5&gt;365,Eingabe!$J30,Eingabe!$J30)</f>
        <v>0</v>
      </c>
      <c r="M61" s="272" t="str">
        <f t="shared" si="3"/>
        <v>Daten unvollst.</v>
      </c>
      <c r="N61" s="196" t="str">
        <f t="shared" si="4"/>
        <v>Daten</v>
      </c>
      <c r="O61" s="104" t="str">
        <f t="shared" si="5"/>
        <v>Daten</v>
      </c>
      <c r="P61" s="200">
        <f t="shared" si="6"/>
        <v>0</v>
      </c>
      <c r="Q61" s="154">
        <f t="shared" si="7"/>
        <v>0</v>
      </c>
    </row>
    <row r="62" spans="2:17" x14ac:dyDescent="0.25">
      <c r="B62" s="103">
        <v>46</v>
      </c>
      <c r="C62" s="185">
        <v>15</v>
      </c>
      <c r="D62" s="164">
        <f t="shared" si="1"/>
        <v>15</v>
      </c>
      <c r="E62" s="185">
        <f>IF(AND(Eingabe!$AN$5&lt;&gt;"",Eingabe!$AN$5&lt;=365),2,IF(AND(Eingabe!$AN$5&lt;&gt;"",Eingabe!$AN$5&gt;365),2,IF(Eingabe!$AN$5="","","Fehler")))</f>
        <v>2</v>
      </c>
      <c r="F62" s="240" t="str">
        <f>IF(Eingabe!$T$7&lt;&gt;"",Eingabe!$T$7,"")</f>
        <v/>
      </c>
      <c r="G62" s="187" t="str">
        <f t="shared" si="2"/>
        <v/>
      </c>
      <c r="H62" s="153" t="str">
        <f>IF(AND(Eingabe!$AN$5&gt;365,Eingabe!$G31&lt;&gt;"",Eingabe!$G31&lt;&gt;"",Eingabe!$I31&lt;&gt;"",Eingabe!$J31&lt;&gt;""),"OK SJ",IF(AND(Eingabe!$AN$5&lt;=365,Eingabe!$G31&lt;&gt;"",Eingabe!$H31&lt;&gt;"",Eingabe!$I31&lt;&gt;"",Eingabe!$J31&lt;&gt;""),"OK","Daten unvollst."))</f>
        <v>Daten unvollst.</v>
      </c>
      <c r="I62" s="171">
        <f>IF(Eingabe!$AN$5&gt;365,Eingabe!$G31,Eingabe!$G31)</f>
        <v>0</v>
      </c>
      <c r="J62" s="190">
        <f>IF(Eingabe!$AN$5&gt;365,Eingabe!$H31,Eingabe!$H31)</f>
        <v>0</v>
      </c>
      <c r="K62" s="194">
        <f>IF(Eingabe!$AN$5&gt;365,Eingabe!$I31,Eingabe!$I31)</f>
        <v>0</v>
      </c>
      <c r="L62" s="172">
        <f>IF(Eingabe!$AN$5&gt;365,Eingabe!$J31,Eingabe!$J31)</f>
        <v>0</v>
      </c>
      <c r="M62" s="272" t="str">
        <f t="shared" si="3"/>
        <v>Daten unvollst.</v>
      </c>
      <c r="N62" s="196" t="str">
        <f t="shared" si="4"/>
        <v>Daten</v>
      </c>
      <c r="O62" s="104" t="str">
        <f t="shared" si="5"/>
        <v>Daten</v>
      </c>
      <c r="P62" s="200">
        <f t="shared" si="6"/>
        <v>0</v>
      </c>
      <c r="Q62" s="154">
        <f t="shared" si="7"/>
        <v>0</v>
      </c>
    </row>
    <row r="63" spans="2:17" x14ac:dyDescent="0.25">
      <c r="B63" s="103">
        <v>47</v>
      </c>
      <c r="C63" s="185">
        <v>16</v>
      </c>
      <c r="D63" s="164">
        <f t="shared" si="1"/>
        <v>16</v>
      </c>
      <c r="E63" s="185">
        <f>IF(AND(Eingabe!$AN$5&lt;&gt;"",Eingabe!$AN$5&lt;=365),2,IF(AND(Eingabe!$AN$5&lt;&gt;"",Eingabe!$AN$5&gt;365),2,IF(Eingabe!$AN$5="","","Fehler")))</f>
        <v>2</v>
      </c>
      <c r="F63" s="240" t="str">
        <f>IF(Eingabe!$T$7&lt;&gt;"",Eingabe!$T$7,"")</f>
        <v/>
      </c>
      <c r="G63" s="187" t="str">
        <f t="shared" si="2"/>
        <v/>
      </c>
      <c r="H63" s="153" t="str">
        <f>IF(AND(Eingabe!$AN$5&gt;365,Eingabe!$G32&lt;&gt;"",Eingabe!$G32&lt;&gt;"",Eingabe!$I32&lt;&gt;"",Eingabe!$J32&lt;&gt;""),"OK SJ",IF(AND(Eingabe!$AN$5&lt;=365,Eingabe!$G32&lt;&gt;"",Eingabe!$H32&lt;&gt;"",Eingabe!$I32&lt;&gt;"",Eingabe!$J32&lt;&gt;""),"OK","Daten unvollst."))</f>
        <v>Daten unvollst.</v>
      </c>
      <c r="I63" s="171">
        <f>IF(Eingabe!$AN$5&gt;365,Eingabe!$G32,Eingabe!$G32)</f>
        <v>0</v>
      </c>
      <c r="J63" s="190">
        <f>IF(Eingabe!$AN$5&gt;365,Eingabe!$H32,Eingabe!$H32)</f>
        <v>0</v>
      </c>
      <c r="K63" s="194">
        <f>IF(Eingabe!$AN$5&gt;365,Eingabe!$I32,Eingabe!$I32)</f>
        <v>0</v>
      </c>
      <c r="L63" s="172">
        <f>IF(Eingabe!$AN$5&gt;365,Eingabe!$J32,Eingabe!$J32)</f>
        <v>0</v>
      </c>
      <c r="M63" s="272" t="str">
        <f t="shared" si="3"/>
        <v>Daten unvollst.</v>
      </c>
      <c r="N63" s="196" t="str">
        <f t="shared" si="4"/>
        <v>Daten</v>
      </c>
      <c r="O63" s="104" t="str">
        <f t="shared" si="5"/>
        <v>Daten</v>
      </c>
      <c r="P63" s="200">
        <f t="shared" si="6"/>
        <v>0</v>
      </c>
      <c r="Q63" s="154">
        <f t="shared" si="7"/>
        <v>0</v>
      </c>
    </row>
    <row r="64" spans="2:17" x14ac:dyDescent="0.25">
      <c r="B64" s="103">
        <v>48</v>
      </c>
      <c r="C64" s="185">
        <v>17</v>
      </c>
      <c r="D64" s="164">
        <f t="shared" si="1"/>
        <v>17</v>
      </c>
      <c r="E64" s="185">
        <f>IF(AND(Eingabe!$AN$5&lt;&gt;"",Eingabe!$AN$5&lt;=365),2,IF(AND(Eingabe!$AN$5&lt;&gt;"",Eingabe!$AN$5&gt;365),2,IF(Eingabe!$AN$5="","","Fehler")))</f>
        <v>2</v>
      </c>
      <c r="F64" s="240" t="str">
        <f>IF(Eingabe!$T$7&lt;&gt;"",Eingabe!$T$7,"")</f>
        <v/>
      </c>
      <c r="G64" s="187" t="str">
        <f t="shared" si="2"/>
        <v/>
      </c>
      <c r="H64" s="153" t="str">
        <f>IF(AND(Eingabe!$AN$5&gt;365,Eingabe!$G33&lt;&gt;"",Eingabe!$G33&lt;&gt;"",Eingabe!$I33&lt;&gt;"",Eingabe!$J33&lt;&gt;""),"OK SJ",IF(AND(Eingabe!$AN$5&lt;=365,Eingabe!$G33&lt;&gt;"",Eingabe!$H33&lt;&gt;"",Eingabe!$I33&lt;&gt;"",Eingabe!$J33&lt;&gt;""),"OK","Daten unvollst."))</f>
        <v>Daten unvollst.</v>
      </c>
      <c r="I64" s="171">
        <f>IF(Eingabe!$AN$5&gt;365,Eingabe!$G33,Eingabe!$G33)</f>
        <v>0</v>
      </c>
      <c r="J64" s="190">
        <f>IF(Eingabe!$AN$5&gt;365,Eingabe!$H33,Eingabe!$H33)</f>
        <v>0</v>
      </c>
      <c r="K64" s="194">
        <f>IF(Eingabe!$AN$5&gt;365,Eingabe!$I33,Eingabe!$I33)</f>
        <v>0</v>
      </c>
      <c r="L64" s="172">
        <f>IF(Eingabe!$AN$5&gt;365,Eingabe!$J33,Eingabe!$J33)</f>
        <v>0</v>
      </c>
      <c r="M64" s="272" t="str">
        <f t="shared" si="3"/>
        <v>Daten unvollst.</v>
      </c>
      <c r="N64" s="196" t="str">
        <f t="shared" si="4"/>
        <v>Daten</v>
      </c>
      <c r="O64" s="104" t="str">
        <f t="shared" si="5"/>
        <v>Daten</v>
      </c>
      <c r="P64" s="200">
        <f t="shared" si="6"/>
        <v>0</v>
      </c>
      <c r="Q64" s="154">
        <f t="shared" si="7"/>
        <v>0</v>
      </c>
    </row>
    <row r="65" spans="2:17" x14ac:dyDescent="0.25">
      <c r="B65" s="103">
        <v>49</v>
      </c>
      <c r="C65" s="185">
        <v>18</v>
      </c>
      <c r="D65" s="164">
        <f t="shared" si="1"/>
        <v>18</v>
      </c>
      <c r="E65" s="185">
        <f>IF(AND(Eingabe!$AN$5&lt;&gt;"",Eingabe!$AN$5&lt;=365),2,IF(AND(Eingabe!$AN$5&lt;&gt;"",Eingabe!$AN$5&gt;365),2,IF(Eingabe!$AN$5="","","Fehler")))</f>
        <v>2</v>
      </c>
      <c r="F65" s="240" t="str">
        <f>IF(Eingabe!$T$7&lt;&gt;"",Eingabe!$T$7,"")</f>
        <v/>
      </c>
      <c r="G65" s="187" t="str">
        <f t="shared" si="2"/>
        <v/>
      </c>
      <c r="H65" s="153" t="str">
        <f>IF(AND(Eingabe!$AN$5&gt;365,Eingabe!$G34&lt;&gt;"",Eingabe!$G34&lt;&gt;"",Eingabe!$I34&lt;&gt;"",Eingabe!$J34&lt;&gt;""),"OK SJ",IF(AND(Eingabe!$AN$5&lt;=365,Eingabe!$G34&lt;&gt;"",Eingabe!$H34&lt;&gt;"",Eingabe!$I34&lt;&gt;"",Eingabe!$J34&lt;&gt;""),"OK","Daten unvollst."))</f>
        <v>Daten unvollst.</v>
      </c>
      <c r="I65" s="171">
        <f>IF(Eingabe!$AN$5&gt;365,Eingabe!$G34,Eingabe!$G34)</f>
        <v>0</v>
      </c>
      <c r="J65" s="190">
        <f>IF(Eingabe!$AN$5&gt;365,Eingabe!$H34,Eingabe!$H34)</f>
        <v>0</v>
      </c>
      <c r="K65" s="194">
        <f>IF(Eingabe!$AN$5&gt;365,Eingabe!$I34,Eingabe!$I34)</f>
        <v>0</v>
      </c>
      <c r="L65" s="172">
        <f>IF(Eingabe!$AN$5&gt;365,Eingabe!$J34,Eingabe!$J34)</f>
        <v>0</v>
      </c>
      <c r="M65" s="272" t="str">
        <f t="shared" si="3"/>
        <v>Daten unvollst.</v>
      </c>
      <c r="N65" s="196" t="str">
        <f t="shared" si="4"/>
        <v>Daten</v>
      </c>
      <c r="O65" s="104" t="str">
        <f t="shared" si="5"/>
        <v>Daten</v>
      </c>
      <c r="P65" s="200">
        <f t="shared" si="6"/>
        <v>0</v>
      </c>
      <c r="Q65" s="154">
        <f t="shared" si="7"/>
        <v>0</v>
      </c>
    </row>
    <row r="66" spans="2:17" x14ac:dyDescent="0.25">
      <c r="B66" s="103">
        <v>50</v>
      </c>
      <c r="C66" s="185">
        <v>19</v>
      </c>
      <c r="D66" s="164">
        <f t="shared" si="1"/>
        <v>19</v>
      </c>
      <c r="E66" s="185">
        <f>IF(AND(Eingabe!$AN$5&lt;&gt;"",Eingabe!$AN$5&lt;=365),2,IF(AND(Eingabe!$AN$5&lt;&gt;"",Eingabe!$AN$5&gt;365),2,IF(Eingabe!$AN$5="","","Fehler")))</f>
        <v>2</v>
      </c>
      <c r="F66" s="240" t="str">
        <f>IF(Eingabe!$T$7&lt;&gt;"",Eingabe!$T$7,"")</f>
        <v/>
      </c>
      <c r="G66" s="187" t="str">
        <f t="shared" si="2"/>
        <v/>
      </c>
      <c r="H66" s="153" t="str">
        <f>IF(AND(Eingabe!$AN$5&gt;365,Eingabe!$G35&lt;&gt;"",Eingabe!$G35&lt;&gt;"",Eingabe!$I35&lt;&gt;"",Eingabe!$J35&lt;&gt;""),"OK SJ",IF(AND(Eingabe!$AN$5&lt;=365,Eingabe!$G35&lt;&gt;"",Eingabe!$H35&lt;&gt;"",Eingabe!$I35&lt;&gt;"",Eingabe!$J35&lt;&gt;""),"OK","Daten unvollst."))</f>
        <v>Daten unvollst.</v>
      </c>
      <c r="I66" s="171">
        <f>IF(Eingabe!$AN$5&gt;365,Eingabe!$G35,Eingabe!$G35)</f>
        <v>0</v>
      </c>
      <c r="J66" s="190">
        <f>IF(Eingabe!$AN$5&gt;365,Eingabe!$H35,Eingabe!$H35)</f>
        <v>0</v>
      </c>
      <c r="K66" s="194">
        <f>IF(Eingabe!$AN$5&gt;365,Eingabe!$I35,Eingabe!$I35)</f>
        <v>0</v>
      </c>
      <c r="L66" s="172">
        <f>IF(Eingabe!$AN$5&gt;365,Eingabe!$J35,Eingabe!$J35)</f>
        <v>0</v>
      </c>
      <c r="M66" s="272" t="str">
        <f t="shared" si="3"/>
        <v>Daten unvollst.</v>
      </c>
      <c r="N66" s="196" t="str">
        <f t="shared" si="4"/>
        <v>Daten</v>
      </c>
      <c r="O66" s="104" t="str">
        <f t="shared" si="5"/>
        <v>Daten</v>
      </c>
      <c r="P66" s="200">
        <f t="shared" si="6"/>
        <v>0</v>
      </c>
      <c r="Q66" s="154">
        <f t="shared" si="7"/>
        <v>0</v>
      </c>
    </row>
    <row r="67" spans="2:17" x14ac:dyDescent="0.25">
      <c r="B67" s="103">
        <v>51</v>
      </c>
      <c r="C67" s="185">
        <v>20</v>
      </c>
      <c r="D67" s="164">
        <f t="shared" si="1"/>
        <v>20</v>
      </c>
      <c r="E67" s="185">
        <f>IF(AND(Eingabe!$AN$5&lt;&gt;"",Eingabe!$AN$5&lt;=365),2,IF(AND(Eingabe!$AN$5&lt;&gt;"",Eingabe!$AN$5&gt;365),2,IF(Eingabe!$AN$5="","","Fehler")))</f>
        <v>2</v>
      </c>
      <c r="F67" s="240" t="str">
        <f>IF(Eingabe!$T$7&lt;&gt;"",Eingabe!$T$7,"")</f>
        <v/>
      </c>
      <c r="G67" s="187" t="str">
        <f t="shared" si="2"/>
        <v/>
      </c>
      <c r="H67" s="153" t="str">
        <f>IF(AND(Eingabe!$AN$5&gt;365,Eingabe!$G36&lt;&gt;"",Eingabe!$G36&lt;&gt;"",Eingabe!$I36&lt;&gt;"",Eingabe!$J36&lt;&gt;""),"OK SJ",IF(AND(Eingabe!$AN$5&lt;=365,Eingabe!$G36&lt;&gt;"",Eingabe!$H36&lt;&gt;"",Eingabe!$I36&lt;&gt;"",Eingabe!$J36&lt;&gt;""),"OK","Daten unvollst."))</f>
        <v>Daten unvollst.</v>
      </c>
      <c r="I67" s="171">
        <f>IF(Eingabe!$AN$5&gt;365,Eingabe!$G36,Eingabe!$G36)</f>
        <v>0</v>
      </c>
      <c r="J67" s="190">
        <f>IF(Eingabe!$AN$5&gt;365,Eingabe!$H36,Eingabe!$H36)</f>
        <v>0</v>
      </c>
      <c r="K67" s="194">
        <f>IF(Eingabe!$AN$5&gt;365,Eingabe!$I36,Eingabe!$I36)</f>
        <v>0</v>
      </c>
      <c r="L67" s="172">
        <f>IF(Eingabe!$AN$5&gt;365,Eingabe!$J36,Eingabe!$J36)</f>
        <v>0</v>
      </c>
      <c r="M67" s="272" t="str">
        <f t="shared" si="3"/>
        <v>Daten unvollst.</v>
      </c>
      <c r="N67" s="196" t="str">
        <f t="shared" si="4"/>
        <v>Daten</v>
      </c>
      <c r="O67" s="104" t="str">
        <f t="shared" si="5"/>
        <v>Daten</v>
      </c>
      <c r="P67" s="200">
        <f t="shared" si="6"/>
        <v>0</v>
      </c>
      <c r="Q67" s="154">
        <f t="shared" si="7"/>
        <v>0</v>
      </c>
    </row>
    <row r="68" spans="2:17" x14ac:dyDescent="0.25">
      <c r="B68" s="103">
        <v>52</v>
      </c>
      <c r="C68" s="185">
        <v>21</v>
      </c>
      <c r="D68" s="164">
        <f t="shared" si="1"/>
        <v>21</v>
      </c>
      <c r="E68" s="185">
        <f>IF(AND(Eingabe!$AN$5&lt;&gt;"",Eingabe!$AN$5&lt;=365),2,IF(AND(Eingabe!$AN$5&lt;&gt;"",Eingabe!$AN$5&gt;365),2,IF(Eingabe!$AN$5="","","Fehler")))</f>
        <v>2</v>
      </c>
      <c r="F68" s="240" t="str">
        <f>IF(Eingabe!$T$7&lt;&gt;"",Eingabe!$T$7,"")</f>
        <v/>
      </c>
      <c r="G68" s="187" t="str">
        <f t="shared" si="2"/>
        <v/>
      </c>
      <c r="H68" s="153" t="str">
        <f>IF(AND(Eingabe!$AN$5&gt;365,Eingabe!$G37&lt;&gt;"",Eingabe!$G37&lt;&gt;"",Eingabe!$I37&lt;&gt;"",Eingabe!$J37&lt;&gt;""),"OK SJ",IF(AND(Eingabe!$AN$5&lt;=365,Eingabe!$G37&lt;&gt;"",Eingabe!$H37&lt;&gt;"",Eingabe!$I37&lt;&gt;"",Eingabe!$J37&lt;&gt;""),"OK","Daten unvollst."))</f>
        <v>Daten unvollst.</v>
      </c>
      <c r="I68" s="171">
        <f>IF(Eingabe!$AN$5&gt;365,Eingabe!$G37,Eingabe!$G37)</f>
        <v>0</v>
      </c>
      <c r="J68" s="190">
        <f>IF(Eingabe!$AN$5&gt;365,Eingabe!$H37,Eingabe!$H37)</f>
        <v>0</v>
      </c>
      <c r="K68" s="194">
        <f>IF(Eingabe!$AN$5&gt;365,Eingabe!$I37,Eingabe!$I37)</f>
        <v>0</v>
      </c>
      <c r="L68" s="172">
        <f>IF(Eingabe!$AN$5&gt;365,Eingabe!$J37,Eingabe!$J37)</f>
        <v>0</v>
      </c>
      <c r="M68" s="272" t="str">
        <f t="shared" si="3"/>
        <v>Daten unvollst.</v>
      </c>
      <c r="N68" s="196" t="str">
        <f t="shared" si="4"/>
        <v>Daten</v>
      </c>
      <c r="O68" s="104" t="str">
        <f t="shared" si="5"/>
        <v>Daten</v>
      </c>
      <c r="P68" s="200">
        <f t="shared" si="6"/>
        <v>0</v>
      </c>
      <c r="Q68" s="154">
        <f t="shared" si="7"/>
        <v>0</v>
      </c>
    </row>
    <row r="69" spans="2:17" x14ac:dyDescent="0.25">
      <c r="B69" s="103">
        <v>53</v>
      </c>
      <c r="C69" s="185">
        <v>22</v>
      </c>
      <c r="D69" s="164">
        <f t="shared" si="1"/>
        <v>22</v>
      </c>
      <c r="E69" s="185">
        <f>IF(AND(Eingabe!$AN$5&lt;&gt;"",Eingabe!$AN$5&lt;=365),2,IF(AND(Eingabe!$AN$5&lt;&gt;"",Eingabe!$AN$5&gt;365),2,IF(Eingabe!$AN$5="","","Fehler")))</f>
        <v>2</v>
      </c>
      <c r="F69" s="240" t="str">
        <f>IF(Eingabe!$T$7&lt;&gt;"",Eingabe!$T$7,"")</f>
        <v/>
      </c>
      <c r="G69" s="187" t="str">
        <f t="shared" si="2"/>
        <v/>
      </c>
      <c r="H69" s="153" t="str">
        <f>IF(AND(Eingabe!$AN$5&gt;365,Eingabe!$G38&lt;&gt;"",Eingabe!$G38&lt;&gt;"",Eingabe!$I38&lt;&gt;"",Eingabe!$J38&lt;&gt;""),"OK SJ",IF(AND(Eingabe!$AN$5&lt;=365,Eingabe!$G38&lt;&gt;"",Eingabe!$H38&lt;&gt;"",Eingabe!$I38&lt;&gt;"",Eingabe!$J38&lt;&gt;""),"OK","Daten unvollst."))</f>
        <v>Daten unvollst.</v>
      </c>
      <c r="I69" s="171">
        <f>IF(Eingabe!$AN$5&gt;365,Eingabe!$G38,Eingabe!$G38)</f>
        <v>0</v>
      </c>
      <c r="J69" s="190">
        <f>IF(Eingabe!$AN$5&gt;365,Eingabe!$H38,Eingabe!$H38)</f>
        <v>0</v>
      </c>
      <c r="K69" s="194">
        <f>IF(Eingabe!$AN$5&gt;365,Eingabe!$I38,Eingabe!$I38)</f>
        <v>0</v>
      </c>
      <c r="L69" s="172">
        <f>IF(Eingabe!$AN$5&gt;365,Eingabe!$J38,Eingabe!$J38)</f>
        <v>0</v>
      </c>
      <c r="M69" s="272" t="str">
        <f t="shared" si="3"/>
        <v>Daten unvollst.</v>
      </c>
      <c r="N69" s="196" t="str">
        <f t="shared" si="4"/>
        <v>Daten</v>
      </c>
      <c r="O69" s="104" t="str">
        <f t="shared" si="5"/>
        <v>Daten</v>
      </c>
      <c r="P69" s="200">
        <f t="shared" si="6"/>
        <v>0</v>
      </c>
      <c r="Q69" s="154">
        <f t="shared" si="7"/>
        <v>0</v>
      </c>
    </row>
    <row r="70" spans="2:17" x14ac:dyDescent="0.25">
      <c r="B70" s="103">
        <v>54</v>
      </c>
      <c r="C70" s="185">
        <v>23</v>
      </c>
      <c r="D70" s="164">
        <f t="shared" si="1"/>
        <v>23</v>
      </c>
      <c r="E70" s="185">
        <f>IF(AND(Eingabe!$AN$5&lt;&gt;"",Eingabe!$AN$5&lt;=365),2,IF(AND(Eingabe!$AN$5&lt;&gt;"",Eingabe!$AN$5&gt;365),2,IF(Eingabe!$AN$5="","","Fehler")))</f>
        <v>2</v>
      </c>
      <c r="F70" s="240" t="str">
        <f>IF(Eingabe!$T$7&lt;&gt;"",Eingabe!$T$7,"")</f>
        <v/>
      </c>
      <c r="G70" s="187" t="str">
        <f t="shared" si="2"/>
        <v/>
      </c>
      <c r="H70" s="153" t="str">
        <f>IF(AND(Eingabe!$AN$5&gt;365,Eingabe!$G39&lt;&gt;"",Eingabe!$G39&lt;&gt;"",Eingabe!$I39&lt;&gt;"",Eingabe!$J39&lt;&gt;""),"OK SJ",IF(AND(Eingabe!$AN$5&lt;=365,Eingabe!$G39&lt;&gt;"",Eingabe!$H39&lt;&gt;"",Eingabe!$I39&lt;&gt;"",Eingabe!$J39&lt;&gt;""),"OK","Daten unvollst."))</f>
        <v>Daten unvollst.</v>
      </c>
      <c r="I70" s="171">
        <f>IF(Eingabe!$AN$5&gt;365,Eingabe!$G39,Eingabe!$G39)</f>
        <v>0</v>
      </c>
      <c r="J70" s="190">
        <f>IF(Eingabe!$AN$5&gt;365,Eingabe!$H39,Eingabe!$H39)</f>
        <v>0</v>
      </c>
      <c r="K70" s="194">
        <f>IF(Eingabe!$AN$5&gt;365,Eingabe!$I39,Eingabe!$I39)</f>
        <v>0</v>
      </c>
      <c r="L70" s="172">
        <f>IF(Eingabe!$AN$5&gt;365,Eingabe!$J39,Eingabe!$J39)</f>
        <v>0</v>
      </c>
      <c r="M70" s="272" t="str">
        <f t="shared" si="3"/>
        <v>Daten unvollst.</v>
      </c>
      <c r="N70" s="196" t="str">
        <f t="shared" si="4"/>
        <v>Daten</v>
      </c>
      <c r="O70" s="104" t="str">
        <f t="shared" si="5"/>
        <v>Daten</v>
      </c>
      <c r="P70" s="200">
        <f t="shared" si="6"/>
        <v>0</v>
      </c>
      <c r="Q70" s="154">
        <f t="shared" si="7"/>
        <v>0</v>
      </c>
    </row>
    <row r="71" spans="2:17" x14ac:dyDescent="0.25">
      <c r="B71" s="103">
        <v>55</v>
      </c>
      <c r="C71" s="185">
        <v>24</v>
      </c>
      <c r="D71" s="164">
        <f t="shared" si="1"/>
        <v>24</v>
      </c>
      <c r="E71" s="185">
        <f>IF(AND(Eingabe!$AN$5&lt;&gt;"",Eingabe!$AN$5&lt;=365),2,IF(AND(Eingabe!$AN$5&lt;&gt;"",Eingabe!$AN$5&gt;365),2,IF(Eingabe!$AN$5="","","Fehler")))</f>
        <v>2</v>
      </c>
      <c r="F71" s="240" t="str">
        <f>IF(Eingabe!$T$7&lt;&gt;"",Eingabe!$T$7,"")</f>
        <v/>
      </c>
      <c r="G71" s="187" t="str">
        <f t="shared" si="2"/>
        <v/>
      </c>
      <c r="H71" s="153" t="str">
        <f>IF(AND(Eingabe!$AN$5&gt;365,Eingabe!$G40&lt;&gt;"",Eingabe!$G40&lt;&gt;"",Eingabe!$I40&lt;&gt;"",Eingabe!$J40&lt;&gt;""),"OK SJ",IF(AND(Eingabe!$AN$5&lt;=365,Eingabe!$G40&lt;&gt;"",Eingabe!$H40&lt;&gt;"",Eingabe!$I40&lt;&gt;"",Eingabe!$J40&lt;&gt;""),"OK","Daten unvollst."))</f>
        <v>Daten unvollst.</v>
      </c>
      <c r="I71" s="171">
        <f>IF(Eingabe!$AN$5&gt;365,Eingabe!$G40,Eingabe!$G40)</f>
        <v>0</v>
      </c>
      <c r="J71" s="190">
        <f>IF(Eingabe!$AN$5&gt;365,Eingabe!$H40,Eingabe!$H40)</f>
        <v>0</v>
      </c>
      <c r="K71" s="194">
        <f>IF(Eingabe!$AN$5&gt;365,Eingabe!$I40,Eingabe!$I40)</f>
        <v>0</v>
      </c>
      <c r="L71" s="172">
        <f>IF(Eingabe!$AN$5&gt;365,Eingabe!$J40,Eingabe!$J40)</f>
        <v>0</v>
      </c>
      <c r="M71" s="272" t="str">
        <f t="shared" si="3"/>
        <v>Daten unvollst.</v>
      </c>
      <c r="N71" s="196" t="str">
        <f t="shared" si="4"/>
        <v>Daten</v>
      </c>
      <c r="O71" s="104" t="str">
        <f t="shared" si="5"/>
        <v>Daten</v>
      </c>
      <c r="P71" s="200">
        <f t="shared" si="6"/>
        <v>0</v>
      </c>
      <c r="Q71" s="154">
        <f t="shared" si="7"/>
        <v>0</v>
      </c>
    </row>
    <row r="72" spans="2:17" x14ac:dyDescent="0.25">
      <c r="B72" s="103">
        <v>56</v>
      </c>
      <c r="C72" s="185">
        <v>25</v>
      </c>
      <c r="D72" s="164">
        <f t="shared" si="1"/>
        <v>25</v>
      </c>
      <c r="E72" s="185">
        <f>IF(AND(Eingabe!$AN$5&lt;&gt;"",Eingabe!$AN$5&lt;=365),2,IF(AND(Eingabe!$AN$5&lt;&gt;"",Eingabe!$AN$5&gt;365),2,IF(Eingabe!$AN$5="","","Fehler")))</f>
        <v>2</v>
      </c>
      <c r="F72" s="240" t="str">
        <f>IF(Eingabe!$T$7&lt;&gt;"",Eingabe!$T$7,"")</f>
        <v/>
      </c>
      <c r="G72" s="187" t="str">
        <f t="shared" si="2"/>
        <v/>
      </c>
      <c r="H72" s="153" t="str">
        <f>IF(AND(Eingabe!$AN$5&gt;365,Eingabe!$G41&lt;&gt;"",Eingabe!$G41&lt;&gt;"",Eingabe!$I41&lt;&gt;"",Eingabe!$J41&lt;&gt;""),"OK SJ",IF(AND(Eingabe!$AN$5&lt;=365,Eingabe!$G41&lt;&gt;"",Eingabe!$H41&lt;&gt;"",Eingabe!$I41&lt;&gt;"",Eingabe!$J41&lt;&gt;""),"OK","Daten unvollst."))</f>
        <v>Daten unvollst.</v>
      </c>
      <c r="I72" s="171">
        <f>IF(Eingabe!$AN$5&gt;365,Eingabe!$G41,Eingabe!$G41)</f>
        <v>0</v>
      </c>
      <c r="J72" s="190">
        <f>IF(Eingabe!$AN$5&gt;365,Eingabe!$H41,Eingabe!$H41)</f>
        <v>0</v>
      </c>
      <c r="K72" s="194">
        <f>IF(Eingabe!$AN$5&gt;365,Eingabe!$I41,Eingabe!$I41)</f>
        <v>0</v>
      </c>
      <c r="L72" s="172">
        <f>IF(Eingabe!$AN$5&gt;365,Eingabe!$J41,Eingabe!$J41)</f>
        <v>0</v>
      </c>
      <c r="M72" s="272" t="str">
        <f t="shared" si="3"/>
        <v>Daten unvollst.</v>
      </c>
      <c r="N72" s="196" t="str">
        <f t="shared" si="4"/>
        <v>Daten</v>
      </c>
      <c r="O72" s="104" t="str">
        <f t="shared" si="5"/>
        <v>Daten</v>
      </c>
      <c r="P72" s="200">
        <f t="shared" si="6"/>
        <v>0</v>
      </c>
      <c r="Q72" s="154">
        <f t="shared" si="7"/>
        <v>0</v>
      </c>
    </row>
    <row r="73" spans="2:17" x14ac:dyDescent="0.25">
      <c r="B73" s="103">
        <v>57</v>
      </c>
      <c r="C73" s="185">
        <v>26</v>
      </c>
      <c r="D73" s="164">
        <f t="shared" si="1"/>
        <v>26</v>
      </c>
      <c r="E73" s="185">
        <f>IF(AND(Eingabe!$AN$5&lt;&gt;"",Eingabe!$AN$5&lt;=365),2,IF(AND(Eingabe!$AN$5&lt;&gt;"",Eingabe!$AN$5&gt;365),2,IF(Eingabe!$AN$5="","","Fehler")))</f>
        <v>2</v>
      </c>
      <c r="F73" s="240" t="str">
        <f>IF(Eingabe!$T$7&lt;&gt;"",Eingabe!$T$7,"")</f>
        <v/>
      </c>
      <c r="G73" s="187" t="str">
        <f t="shared" si="2"/>
        <v/>
      </c>
      <c r="H73" s="153" t="str">
        <f>IF(AND(Eingabe!$AN$5&gt;365,Eingabe!$G42&lt;&gt;"",Eingabe!$G42&lt;&gt;"",Eingabe!$I42&lt;&gt;"",Eingabe!$J42&lt;&gt;""),"OK SJ",IF(AND(Eingabe!$AN$5&lt;=365,Eingabe!$G42&lt;&gt;"",Eingabe!$H42&lt;&gt;"",Eingabe!$I42&lt;&gt;"",Eingabe!$J42&lt;&gt;""),"OK","Daten unvollst."))</f>
        <v>Daten unvollst.</v>
      </c>
      <c r="I73" s="171">
        <f>IF(Eingabe!$AN$5&gt;365,Eingabe!$G42,Eingabe!$G42)</f>
        <v>0</v>
      </c>
      <c r="J73" s="190">
        <f>IF(Eingabe!$AN$5&gt;365,Eingabe!$H42,Eingabe!$H42)</f>
        <v>0</v>
      </c>
      <c r="K73" s="194">
        <f>IF(Eingabe!$AN$5&gt;365,Eingabe!$I42,Eingabe!$I42)</f>
        <v>0</v>
      </c>
      <c r="L73" s="172">
        <f>IF(Eingabe!$AN$5&gt;365,Eingabe!$J42,Eingabe!$J42)</f>
        <v>0</v>
      </c>
      <c r="M73" s="272" t="str">
        <f t="shared" si="3"/>
        <v>Daten unvollst.</v>
      </c>
      <c r="N73" s="196" t="str">
        <f t="shared" si="4"/>
        <v>Daten</v>
      </c>
      <c r="O73" s="104" t="str">
        <f t="shared" si="5"/>
        <v>Daten</v>
      </c>
      <c r="P73" s="200">
        <f t="shared" si="6"/>
        <v>0</v>
      </c>
      <c r="Q73" s="154">
        <f t="shared" si="7"/>
        <v>0</v>
      </c>
    </row>
    <row r="74" spans="2:17" x14ac:dyDescent="0.25">
      <c r="B74" s="103">
        <v>58</v>
      </c>
      <c r="C74" s="185">
        <v>27</v>
      </c>
      <c r="D74" s="164">
        <f t="shared" si="1"/>
        <v>27</v>
      </c>
      <c r="E74" s="185">
        <f>IF(AND(Eingabe!$AN$5&lt;&gt;"",Eingabe!$AN$5&lt;=365),2,IF(AND(Eingabe!$AN$5&lt;&gt;"",Eingabe!$AN$5&gt;365),2,IF(Eingabe!$AN$5="","","Fehler")))</f>
        <v>2</v>
      </c>
      <c r="F74" s="240" t="str">
        <f>IF(Eingabe!$T$7&lt;&gt;"",Eingabe!$T$7,"")</f>
        <v/>
      </c>
      <c r="G74" s="187" t="str">
        <f t="shared" si="2"/>
        <v/>
      </c>
      <c r="H74" s="153" t="str">
        <f>IF(AND(Eingabe!$AN$5&gt;365,Eingabe!$G43&lt;&gt;"",Eingabe!$G43&lt;&gt;"",Eingabe!$I43&lt;&gt;"",Eingabe!$J43&lt;&gt;""),"OK SJ",IF(AND(Eingabe!$AN$5&lt;=365,Eingabe!$G43&lt;&gt;"",Eingabe!$H43&lt;&gt;"",Eingabe!$I43&lt;&gt;"",Eingabe!$J43&lt;&gt;""),"OK","Daten unvollst."))</f>
        <v>Daten unvollst.</v>
      </c>
      <c r="I74" s="171">
        <f>IF(Eingabe!$AN$5&gt;365,Eingabe!$G43,Eingabe!$G43)</f>
        <v>0</v>
      </c>
      <c r="J74" s="190">
        <f>IF(Eingabe!$AN$5&gt;365,Eingabe!$H43,Eingabe!$H43)</f>
        <v>0</v>
      </c>
      <c r="K74" s="194">
        <f>IF(Eingabe!$AN$5&gt;365,Eingabe!$I43,Eingabe!$I43)</f>
        <v>0</v>
      </c>
      <c r="L74" s="172">
        <f>IF(Eingabe!$AN$5&gt;365,Eingabe!$J43,Eingabe!$J43)</f>
        <v>0</v>
      </c>
      <c r="M74" s="272" t="str">
        <f t="shared" si="3"/>
        <v>Daten unvollst.</v>
      </c>
      <c r="N74" s="196" t="str">
        <f t="shared" si="4"/>
        <v>Daten</v>
      </c>
      <c r="O74" s="104" t="str">
        <f t="shared" si="5"/>
        <v>Daten</v>
      </c>
      <c r="P74" s="200">
        <f t="shared" si="6"/>
        <v>0</v>
      </c>
      <c r="Q74" s="154">
        <f t="shared" si="7"/>
        <v>0</v>
      </c>
    </row>
    <row r="75" spans="2:17" x14ac:dyDescent="0.25">
      <c r="B75" s="103">
        <v>59</v>
      </c>
      <c r="C75" s="185">
        <v>28</v>
      </c>
      <c r="D75" s="164">
        <f t="shared" si="1"/>
        <v>28</v>
      </c>
      <c r="E75" s="185">
        <f>IF(AND(Eingabe!$AN$5&lt;&gt;"",Eingabe!$AN$5&lt;=365),2,IF(AND(Eingabe!$AN$5&lt;&gt;"",Eingabe!$AN$5&gt;365),2,IF(Eingabe!$AN$5="","","Fehler")))</f>
        <v>2</v>
      </c>
      <c r="F75" s="240" t="str">
        <f>IF(Eingabe!$T$7&lt;&gt;"",Eingabe!$T$7,"")</f>
        <v/>
      </c>
      <c r="G75" s="187" t="str">
        <f t="shared" si="2"/>
        <v/>
      </c>
      <c r="H75" s="153" t="str">
        <f>IF(AND(Eingabe!$AN$5&gt;365,Eingabe!$G44&lt;&gt;"",Eingabe!$G44&lt;&gt;"",Eingabe!$I44&lt;&gt;"",Eingabe!$J44&lt;&gt;""),"OK SJ",IF(AND(Eingabe!$AN$5&lt;=365,Eingabe!$G44&lt;&gt;"",Eingabe!$H44&lt;&gt;"",Eingabe!$I44&lt;&gt;"",Eingabe!$J44&lt;&gt;""),"OK","Daten unvollst."))</f>
        <v>Daten unvollst.</v>
      </c>
      <c r="I75" s="171">
        <f>IF(Eingabe!$AN$5&gt;365,Eingabe!$G44,Eingabe!$G44)</f>
        <v>0</v>
      </c>
      <c r="J75" s="190">
        <f>IF(Eingabe!$AN$5&gt;365,Eingabe!$H44,Eingabe!$H44)</f>
        <v>0</v>
      </c>
      <c r="K75" s="194">
        <f>IF(Eingabe!$AN$5&gt;365,Eingabe!$I44,Eingabe!$I44)</f>
        <v>0</v>
      </c>
      <c r="L75" s="172">
        <f>IF(Eingabe!$AN$5&gt;365,Eingabe!$J44,Eingabe!$J44)</f>
        <v>0</v>
      </c>
      <c r="M75" s="272" t="str">
        <f t="shared" si="3"/>
        <v>Daten unvollst.</v>
      </c>
      <c r="N75" s="196" t="str">
        <f t="shared" si="4"/>
        <v>Daten</v>
      </c>
      <c r="O75" s="104" t="str">
        <f t="shared" si="5"/>
        <v>Daten</v>
      </c>
      <c r="P75" s="200">
        <f t="shared" si="6"/>
        <v>0</v>
      </c>
      <c r="Q75" s="154">
        <f t="shared" si="7"/>
        <v>0</v>
      </c>
    </row>
    <row r="76" spans="2:17" x14ac:dyDescent="0.25">
      <c r="B76" s="103">
        <v>60</v>
      </c>
      <c r="C76" s="185">
        <f>IF(Eingabe!$AN$5&gt;365,29,1)</f>
        <v>29</v>
      </c>
      <c r="D76" s="164">
        <f t="shared" si="1"/>
        <v>29</v>
      </c>
      <c r="E76" s="185">
        <f>IF(AND(Eingabe!$AN$5&lt;&gt;"",Eingabe!$AN$5&lt;=365),3,IF(AND(Eingabe!$AN$5&lt;&gt;"",Eingabe!$AN$5&gt;365),2,IF(Eingabe!$AN$5="","","Fehler")))</f>
        <v>2</v>
      </c>
      <c r="F76" s="240" t="str">
        <f>IF(Eingabe!$T$7&lt;&gt;"",Eingabe!$T$7,"")</f>
        <v/>
      </c>
      <c r="G76" s="187" t="str">
        <f t="shared" si="2"/>
        <v/>
      </c>
      <c r="H76" s="153" t="str">
        <f>IF(AND(Eingabe!$AN$5&gt;365,Eingabe!$G45&lt;&gt;"",Eingabe!$G45&lt;&gt;"",Eingabe!$I45&lt;&gt;"",Eingabe!$J45&lt;&gt;""),"OK SJ",IF(AND(Eingabe!$AN$5&lt;=365,Eingabe!$K17&lt;&gt;"",Eingabe!$L17&lt;&gt;"",Eingabe!$M17&lt;&gt;"",Eingabe!$N17&lt;&gt;""),"OK","Daten unvollst."))</f>
        <v>Daten unvollst.</v>
      </c>
      <c r="I76" s="171">
        <f>IF(Eingabe!$AN$5&gt;365,Eingabe!$G45,Eingabe!$K17)</f>
        <v>0</v>
      </c>
      <c r="J76" s="190">
        <f>IF(Eingabe!$AN$5&gt;365,Eingabe!$H45,Eingabe!$L17)</f>
        <v>0</v>
      </c>
      <c r="K76" s="194">
        <f>IF(Eingabe!$AN$5&gt;365,Eingabe!$I45,Eingabe!$M17)</f>
        <v>0</v>
      </c>
      <c r="L76" s="172">
        <f>IF(Eingabe!$AN$5&gt;365,Eingabe!$J45,Eingabe!$N17)</f>
        <v>0</v>
      </c>
      <c r="M76" s="272" t="str">
        <f t="shared" si="3"/>
        <v>Daten unvollst.</v>
      </c>
      <c r="N76" s="196" t="str">
        <f t="shared" si="4"/>
        <v>Daten</v>
      </c>
      <c r="O76" s="104" t="str">
        <f t="shared" si="5"/>
        <v>Daten</v>
      </c>
      <c r="P76" s="200">
        <f t="shared" si="6"/>
        <v>0</v>
      </c>
      <c r="Q76" s="154">
        <f t="shared" si="7"/>
        <v>0</v>
      </c>
    </row>
    <row r="77" spans="2:17" x14ac:dyDescent="0.25">
      <c r="B77" s="103">
        <v>61</v>
      </c>
      <c r="C77" s="185">
        <f>IF(Eingabe!$AN$5&gt;365,1,2)</f>
        <v>1</v>
      </c>
      <c r="D77" s="164">
        <f t="shared" si="1"/>
        <v>1</v>
      </c>
      <c r="E77" s="185">
        <f>IF(AND(Eingabe!$AN$5&lt;&gt;"",Eingabe!$AN$5&lt;=365),3,IF(AND(Eingabe!$AN$5&lt;&gt;"",Eingabe!$AN$5&gt;365),3,IF(Eingabe!$AN$5="","","Fehler")))</f>
        <v>3</v>
      </c>
      <c r="F77" s="240" t="str">
        <f>IF(Eingabe!$T$7&lt;&gt;"",Eingabe!$T$7,"")</f>
        <v/>
      </c>
      <c r="G77" s="187" t="str">
        <f t="shared" si="2"/>
        <v/>
      </c>
      <c r="H77" s="153" t="str">
        <f>IF(AND(Eingabe!$AN$5&gt;365,Eingabe!$K17&lt;&gt;"",Eingabe!$L17&lt;&gt;"",Eingabe!$M17&lt;&gt;"",Eingabe!$N17&lt;&gt;""),"OK SJ",IF(AND(Eingabe!$AN$5&lt;=365,Eingabe!$K18&lt;&gt;"",Eingabe!$L18&lt;&gt;"",Eingabe!$M18&lt;&gt;"",Eingabe!$N18&lt;&gt;""),"OK","Daten unvollst."))</f>
        <v>Daten unvollst.</v>
      </c>
      <c r="I77" s="171">
        <f>IF(Eingabe!$AN$5&gt;365,Eingabe!$K17,Eingabe!$K18)</f>
        <v>0</v>
      </c>
      <c r="J77" s="190">
        <f>IF(Eingabe!$AN$5&gt;365,Eingabe!$L17,Eingabe!$L18)</f>
        <v>0</v>
      </c>
      <c r="K77" s="194">
        <f>IF(Eingabe!$AN$5&gt;365,Eingabe!$M17,Eingabe!$M18)</f>
        <v>0</v>
      </c>
      <c r="L77" s="172">
        <f>IF(Eingabe!$AN$5&gt;365,Eingabe!$N17,Eingabe!$N18)</f>
        <v>0</v>
      </c>
      <c r="M77" s="272" t="str">
        <f t="shared" si="3"/>
        <v>Daten unvollst.</v>
      </c>
      <c r="N77" s="196" t="str">
        <f t="shared" si="4"/>
        <v>Daten</v>
      </c>
      <c r="O77" s="104" t="str">
        <f t="shared" si="5"/>
        <v>Daten</v>
      </c>
      <c r="P77" s="200">
        <f t="shared" si="6"/>
        <v>0</v>
      </c>
      <c r="Q77" s="154">
        <f t="shared" si="7"/>
        <v>0</v>
      </c>
    </row>
    <row r="78" spans="2:17" x14ac:dyDescent="0.25">
      <c r="B78" s="103">
        <v>62</v>
      </c>
      <c r="C78" s="185">
        <f>IF(Eingabe!$AN$5&gt;365,C77+1,C77+1)</f>
        <v>2</v>
      </c>
      <c r="D78" s="164">
        <f t="shared" si="1"/>
        <v>2</v>
      </c>
      <c r="E78" s="185">
        <f>IF(AND(Eingabe!$AN$5&lt;&gt;"",Eingabe!$AN$5&lt;=365),3,IF(AND(Eingabe!$AN$5&lt;&gt;"",Eingabe!$AN$5&gt;365),3,IF(Eingabe!$AN$5="","","Fehler")))</f>
        <v>3</v>
      </c>
      <c r="F78" s="240" t="str">
        <f>IF(Eingabe!$T$7&lt;&gt;"",Eingabe!$T$7,"")</f>
        <v/>
      </c>
      <c r="G78" s="187" t="str">
        <f t="shared" si="2"/>
        <v/>
      </c>
      <c r="H78" s="153" t="str">
        <f>IF(AND(Eingabe!$AN$5&gt;365,Eingabe!$K18&lt;&gt;"",Eingabe!$L18&lt;&gt;"",Eingabe!$M18&lt;&gt;"",Eingabe!$N18&lt;&gt;""),"OK SJ",IF(AND(Eingabe!$AN$5&lt;=365,Eingabe!$K19&lt;&gt;"",Eingabe!$L19&lt;&gt;"",Eingabe!$M19&lt;&gt;"",Eingabe!$N19&lt;&gt;""),"OK","Daten unvollst."))</f>
        <v>Daten unvollst.</v>
      </c>
      <c r="I78" s="171">
        <f>IF(Eingabe!$AN$5&gt;365,Eingabe!$K18,Eingabe!$K19)</f>
        <v>0</v>
      </c>
      <c r="J78" s="190">
        <f>IF(Eingabe!$AN$5&gt;365,Eingabe!$L18,Eingabe!$L19)</f>
        <v>0</v>
      </c>
      <c r="K78" s="194">
        <f>IF(Eingabe!$AN$5&gt;365,Eingabe!$M18,Eingabe!$M19)</f>
        <v>0</v>
      </c>
      <c r="L78" s="172">
        <f>IF(Eingabe!$AN$5&gt;365,Eingabe!$N18,Eingabe!$N19)</f>
        <v>0</v>
      </c>
      <c r="M78" s="272" t="str">
        <f t="shared" si="3"/>
        <v>Daten unvollst.</v>
      </c>
      <c r="N78" s="196" t="str">
        <f t="shared" si="4"/>
        <v>Daten</v>
      </c>
      <c r="O78" s="104" t="str">
        <f t="shared" si="5"/>
        <v>Daten</v>
      </c>
      <c r="P78" s="200">
        <f t="shared" si="6"/>
        <v>0</v>
      </c>
      <c r="Q78" s="154">
        <f t="shared" si="7"/>
        <v>0</v>
      </c>
    </row>
    <row r="79" spans="2:17" x14ac:dyDescent="0.25">
      <c r="B79" s="103">
        <v>63</v>
      </c>
      <c r="C79" s="185">
        <f>IF(Eingabe!$AN$5&gt;365,C78+1,C78+1)</f>
        <v>3</v>
      </c>
      <c r="D79" s="164">
        <f t="shared" si="1"/>
        <v>3</v>
      </c>
      <c r="E79" s="185">
        <f>IF(AND(Eingabe!$AN$5&lt;&gt;"",Eingabe!$AN$5&lt;=365),3,IF(AND(Eingabe!$AN$5&lt;&gt;"",Eingabe!$AN$5&gt;365),3,IF(Eingabe!$AN$5="","","Fehler")))</f>
        <v>3</v>
      </c>
      <c r="F79" s="240" t="str">
        <f>IF(Eingabe!$T$7&lt;&gt;"",Eingabe!$T$7,"")</f>
        <v/>
      </c>
      <c r="G79" s="187" t="str">
        <f t="shared" si="2"/>
        <v/>
      </c>
      <c r="H79" s="153" t="str">
        <f>IF(AND(Eingabe!$AN$5&gt;365,Eingabe!$K19&lt;&gt;"",Eingabe!$L19&lt;&gt;"",Eingabe!$M19&lt;&gt;"",Eingabe!$N19&lt;&gt;""),"OK SJ",IF(AND(Eingabe!$AN$5&lt;=365,Eingabe!$K20&lt;&gt;"",Eingabe!$L20&lt;&gt;"",Eingabe!$M20&lt;&gt;"",Eingabe!$N20&lt;&gt;""),"OK","Daten unvollst."))</f>
        <v>Daten unvollst.</v>
      </c>
      <c r="I79" s="171">
        <f>IF(Eingabe!$AN$5&gt;365,Eingabe!$K19,Eingabe!$K20)</f>
        <v>0</v>
      </c>
      <c r="J79" s="190">
        <f>IF(Eingabe!$AN$5&gt;365,Eingabe!$L19,Eingabe!$L20)</f>
        <v>0</v>
      </c>
      <c r="K79" s="194">
        <f>IF(Eingabe!$AN$5&gt;365,Eingabe!$M19,Eingabe!$M20)</f>
        <v>0</v>
      </c>
      <c r="L79" s="172">
        <f>IF(Eingabe!$AN$5&gt;365,Eingabe!$N19,Eingabe!$N20)</f>
        <v>0</v>
      </c>
      <c r="M79" s="272" t="str">
        <f t="shared" si="3"/>
        <v>Daten unvollst.</v>
      </c>
      <c r="N79" s="196" t="str">
        <f t="shared" si="4"/>
        <v>Daten</v>
      </c>
      <c r="O79" s="104" t="str">
        <f t="shared" si="5"/>
        <v>Daten</v>
      </c>
      <c r="P79" s="200">
        <f t="shared" si="6"/>
        <v>0</v>
      </c>
      <c r="Q79" s="154">
        <f t="shared" si="7"/>
        <v>0</v>
      </c>
    </row>
    <row r="80" spans="2:17" x14ac:dyDescent="0.25">
      <c r="B80" s="103">
        <v>64</v>
      </c>
      <c r="C80" s="185">
        <f>IF(Eingabe!$AN$5&gt;365,C79+1,C79+1)</f>
        <v>4</v>
      </c>
      <c r="D80" s="164">
        <f t="shared" si="1"/>
        <v>4</v>
      </c>
      <c r="E80" s="185">
        <f>IF(AND(Eingabe!$AN$5&lt;&gt;"",Eingabe!$AN$5&lt;=365),3,IF(AND(Eingabe!$AN$5&lt;&gt;"",Eingabe!$AN$5&gt;365),3,IF(Eingabe!$AN$5="","","Fehler")))</f>
        <v>3</v>
      </c>
      <c r="F80" s="240" t="str">
        <f>IF(Eingabe!$T$7&lt;&gt;"",Eingabe!$T$7,"")</f>
        <v/>
      </c>
      <c r="G80" s="187" t="str">
        <f t="shared" si="2"/>
        <v/>
      </c>
      <c r="H80" s="153" t="str">
        <f>IF(AND(Eingabe!$AN$5&gt;365,Eingabe!$K20&lt;&gt;"",Eingabe!$L20&lt;&gt;"",Eingabe!$M20&lt;&gt;"",Eingabe!$N20&lt;&gt;""),"OK SJ",IF(AND(Eingabe!$AN$5&lt;=365,Eingabe!$K21&lt;&gt;"",Eingabe!$L21&lt;&gt;"",Eingabe!$M21&lt;&gt;"",Eingabe!$N21&lt;&gt;""),"OK","Daten unvollst."))</f>
        <v>Daten unvollst.</v>
      </c>
      <c r="I80" s="171">
        <f>IF(Eingabe!$AN$5&gt;365,Eingabe!$K20,Eingabe!$K21)</f>
        <v>0</v>
      </c>
      <c r="J80" s="190">
        <f>IF(Eingabe!$AN$5&gt;365,Eingabe!$L20,Eingabe!$L21)</f>
        <v>0</v>
      </c>
      <c r="K80" s="194">
        <f>IF(Eingabe!$AN$5&gt;365,Eingabe!$M20,Eingabe!$M21)</f>
        <v>0</v>
      </c>
      <c r="L80" s="172">
        <f>IF(Eingabe!$AN$5&gt;365,Eingabe!$N20,Eingabe!$N21)</f>
        <v>0</v>
      </c>
      <c r="M80" s="272" t="str">
        <f t="shared" si="3"/>
        <v>Daten unvollst.</v>
      </c>
      <c r="N80" s="196" t="str">
        <f t="shared" si="4"/>
        <v>Daten</v>
      </c>
      <c r="O80" s="104" t="str">
        <f t="shared" si="5"/>
        <v>Daten</v>
      </c>
      <c r="P80" s="200">
        <f t="shared" si="6"/>
        <v>0</v>
      </c>
      <c r="Q80" s="154">
        <f t="shared" si="7"/>
        <v>0</v>
      </c>
    </row>
    <row r="81" spans="2:17" x14ac:dyDescent="0.25">
      <c r="B81" s="103">
        <v>65</v>
      </c>
      <c r="C81" s="185">
        <f>IF(Eingabe!$AN$5&gt;365,C80+1,C80+1)</f>
        <v>5</v>
      </c>
      <c r="D81" s="164">
        <f t="shared" si="1"/>
        <v>5</v>
      </c>
      <c r="E81" s="185">
        <f>IF(AND(Eingabe!$AN$5&lt;&gt;"",Eingabe!$AN$5&lt;=365),3,IF(AND(Eingabe!$AN$5&lt;&gt;"",Eingabe!$AN$5&gt;365),3,IF(Eingabe!$AN$5="","","Fehler")))</f>
        <v>3</v>
      </c>
      <c r="F81" s="240" t="str">
        <f>IF(Eingabe!$T$7&lt;&gt;"",Eingabe!$T$7,"")</f>
        <v/>
      </c>
      <c r="G81" s="187" t="str">
        <f t="shared" si="2"/>
        <v/>
      </c>
      <c r="H81" s="153" t="str">
        <f>IF(AND(Eingabe!$AN$5&gt;365,Eingabe!$K21&lt;&gt;"",Eingabe!$L21&lt;&gt;"",Eingabe!$M21&lt;&gt;"",Eingabe!$N21&lt;&gt;""),"OK SJ",IF(AND(Eingabe!$AN$5&lt;=365,Eingabe!$K22&lt;&gt;"",Eingabe!$L22&lt;&gt;"",Eingabe!$M22&lt;&gt;"",Eingabe!$N22&lt;&gt;""),"OK","Daten unvollst."))</f>
        <v>Daten unvollst.</v>
      </c>
      <c r="I81" s="171">
        <f>IF(Eingabe!$AN$5&gt;365,Eingabe!$K21,Eingabe!$K22)</f>
        <v>0</v>
      </c>
      <c r="J81" s="190">
        <f>IF(Eingabe!$AN$5&gt;365,Eingabe!$L21,Eingabe!$L22)</f>
        <v>0</v>
      </c>
      <c r="K81" s="194">
        <f>IF(Eingabe!$AN$5&gt;365,Eingabe!$M21,Eingabe!$M22)</f>
        <v>0</v>
      </c>
      <c r="L81" s="172">
        <f>IF(Eingabe!$AN$5&gt;365,Eingabe!$N21,Eingabe!$N22)</f>
        <v>0</v>
      </c>
      <c r="M81" s="272" t="str">
        <f t="shared" si="3"/>
        <v>Daten unvollst.</v>
      </c>
      <c r="N81" s="196" t="str">
        <f t="shared" si="4"/>
        <v>Daten</v>
      </c>
      <c r="O81" s="104" t="str">
        <f t="shared" si="5"/>
        <v>Daten</v>
      </c>
      <c r="P81" s="200">
        <f t="shared" si="6"/>
        <v>0</v>
      </c>
      <c r="Q81" s="154">
        <f t="shared" si="7"/>
        <v>0</v>
      </c>
    </row>
    <row r="82" spans="2:17" x14ac:dyDescent="0.25">
      <c r="B82" s="103">
        <v>66</v>
      </c>
      <c r="C82" s="185">
        <f>IF(Eingabe!$AN$5&gt;365,C81+1,C81+1)</f>
        <v>6</v>
      </c>
      <c r="D82" s="164">
        <f t="shared" ref="D82:D145" si="8">C82</f>
        <v>6</v>
      </c>
      <c r="E82" s="185">
        <f>IF(AND(Eingabe!$AN$5&lt;&gt;"",Eingabe!$AN$5&lt;=365),3,IF(AND(Eingabe!$AN$5&lt;&gt;"",Eingabe!$AN$5&gt;365),3,IF(Eingabe!$AN$5="","","Fehler")))</f>
        <v>3</v>
      </c>
      <c r="F82" s="240" t="str">
        <f>IF(Eingabe!$T$7&lt;&gt;"",Eingabe!$T$7,"")</f>
        <v/>
      </c>
      <c r="G82" s="187" t="str">
        <f t="shared" ref="G82:G145" si="9">IF(AND(D82&lt;&gt;"",E82&lt;&gt;"",F82&lt;&gt;""),CONCATENATE(TEXT(D82,"00"),".",TEXT(E82,"00"),".",F82),"")</f>
        <v/>
      </c>
      <c r="H82" s="153" t="str">
        <f>IF(AND(Eingabe!$AN$5&gt;365,Eingabe!$K22&lt;&gt;"",Eingabe!$L22&lt;&gt;"",Eingabe!$M22&lt;&gt;"",Eingabe!$N22&lt;&gt;""),"OK SJ",IF(AND(Eingabe!$AN$5&lt;=365,Eingabe!$K23&lt;&gt;"",Eingabe!$L23&lt;&gt;"",Eingabe!$M23&lt;&gt;"",Eingabe!$N23&lt;&gt;""),"OK","Daten unvollst."))</f>
        <v>Daten unvollst.</v>
      </c>
      <c r="I82" s="171">
        <f>IF(Eingabe!$AN$5&gt;365,Eingabe!$K22,Eingabe!$K23)</f>
        <v>0</v>
      </c>
      <c r="J82" s="190">
        <f>IF(Eingabe!$AN$5&gt;365,Eingabe!$L22,Eingabe!$L23)</f>
        <v>0</v>
      </c>
      <c r="K82" s="194">
        <f>IF(Eingabe!$AN$5&gt;365,Eingabe!$M22,Eingabe!$M23)</f>
        <v>0</v>
      </c>
      <c r="L82" s="172">
        <f>IF(Eingabe!$AN$5&gt;365,Eingabe!$N22,Eingabe!$N23)</f>
        <v>0</v>
      </c>
      <c r="M82" s="272" t="str">
        <f t="shared" ref="M82:M145" si="10">IF($C82="kein SJ","kein SJ",IF($H82="Daten unvollst.","Daten unvollst.",IF(OR(AND(I82&gt;0.3,K82=1,L82&gt;0),AND(I82&gt;0.3,K82=0,L82&gt;0),AND(I82&gt;0.3,K82=1,L82&lt;=0),AND(I82&gt;0.3,K82=0,L82&lt;=0)),1,IF(AND(I82&lt;=0.3,K82=1,L82&gt;0),2,IF(AND(I82&lt;=0.3,K82=1,L82&lt;=0,OR(AND(I81&gt;0.3,K81=1,L81&gt;0),AND(I81&gt;0.3,K81=0,L81&gt;0),AND(I81&gt;0.3,K81=1,L81&lt;=0),AND(I81&gt;0.3,K81=0,L81&lt;=0),AND(I80&gt;0.3,K80=1,L80&gt;0),AND(I80&gt;0.3,K80=0,L80&gt;0),AND(I80&gt;0.3,K80=1,L80&lt;=0),AND(I80&gt;0.3,K80=0,L80&lt;=0),AND(I79&gt;0.3,K79=1,L79&gt;0),AND(I79&gt;0.3,K79=0,L79&gt;0),AND(I79&gt;0.3,K79=1,L79&lt;=0),AND(I79&gt;0.3,K79=0,L79&lt;=0))),3,IF(OR(M81=1,M81=2,M81=3),4,5))))))</f>
        <v>Daten unvollst.</v>
      </c>
      <c r="N82" s="196" t="str">
        <f t="shared" ref="N82:N145" si="11">IF($M82="Daten unvollst.","Daten",IF($M82="kein SJ","kein SJ",IF(AND($M82&lt;&gt;"Daten unvollst.",$C82&lt;&gt;"kein SJ",M82&lt;&gt;"kein SJ"),IF(AND($M82&lt;5,$M82&gt;=0),"RW",IF(AND($M82=5),"TWT","Fehler")))))</f>
        <v>Daten</v>
      </c>
      <c r="O82" s="104" t="str">
        <f t="shared" ref="O82:O145" si="12">IF(N82="RW","",IF(N82="TWT",J82,IF(N82="Daten","Daten",IF(N82="kein SJ","kein SJ","FEHLER"))))</f>
        <v>Daten</v>
      </c>
      <c r="P82" s="200">
        <f t="shared" ref="P82:P145" si="13">IF(N82="TWT",1,0)</f>
        <v>0</v>
      </c>
      <c r="Q82" s="154">
        <f t="shared" ref="Q82:Q145" si="14">IF(N82="TWT",O82,0)</f>
        <v>0</v>
      </c>
    </row>
    <row r="83" spans="2:17" x14ac:dyDescent="0.25">
      <c r="B83" s="103">
        <v>67</v>
      </c>
      <c r="C83" s="185">
        <f>IF(Eingabe!$AN$5&gt;365,C82+1,C82+1)</f>
        <v>7</v>
      </c>
      <c r="D83" s="164">
        <f t="shared" si="8"/>
        <v>7</v>
      </c>
      <c r="E83" s="185">
        <f>IF(AND(Eingabe!$AN$5&lt;&gt;"",Eingabe!$AN$5&lt;=365),3,IF(AND(Eingabe!$AN$5&lt;&gt;"",Eingabe!$AN$5&gt;365),3,IF(Eingabe!$AN$5="","","Fehler")))</f>
        <v>3</v>
      </c>
      <c r="F83" s="240" t="str">
        <f>IF(Eingabe!$T$7&lt;&gt;"",Eingabe!$T$7,"")</f>
        <v/>
      </c>
      <c r="G83" s="187" t="str">
        <f t="shared" si="9"/>
        <v/>
      </c>
      <c r="H83" s="153" t="str">
        <f>IF(AND(Eingabe!$AN$5&gt;365,Eingabe!$K23&lt;&gt;"",Eingabe!$L23&lt;&gt;"",Eingabe!$M23&lt;&gt;"",Eingabe!$N23&lt;&gt;""),"OK SJ",IF(AND(Eingabe!$AN$5&lt;=365,Eingabe!$K24&lt;&gt;"",Eingabe!$L24&lt;&gt;"",Eingabe!$M24&lt;&gt;"",Eingabe!$N24&lt;&gt;""),"OK","Daten unvollst."))</f>
        <v>Daten unvollst.</v>
      </c>
      <c r="I83" s="171">
        <f>IF(Eingabe!$AN$5&gt;365,Eingabe!$K23,Eingabe!$K24)</f>
        <v>0</v>
      </c>
      <c r="J83" s="190">
        <f>IF(Eingabe!$AN$5&gt;365,Eingabe!$L23,Eingabe!$L24)</f>
        <v>0</v>
      </c>
      <c r="K83" s="194">
        <f>IF(Eingabe!$AN$5&gt;365,Eingabe!$M23,Eingabe!$M24)</f>
        <v>0</v>
      </c>
      <c r="L83" s="172">
        <f>IF(Eingabe!$AN$5&gt;365,Eingabe!$N23,Eingabe!$N24)</f>
        <v>0</v>
      </c>
      <c r="M83" s="272" t="str">
        <f t="shared" si="10"/>
        <v>Daten unvollst.</v>
      </c>
      <c r="N83" s="196" t="str">
        <f t="shared" si="11"/>
        <v>Daten</v>
      </c>
      <c r="O83" s="104" t="str">
        <f t="shared" si="12"/>
        <v>Daten</v>
      </c>
      <c r="P83" s="200">
        <f t="shared" si="13"/>
        <v>0</v>
      </c>
      <c r="Q83" s="154">
        <f t="shared" si="14"/>
        <v>0</v>
      </c>
    </row>
    <row r="84" spans="2:17" x14ac:dyDescent="0.25">
      <c r="B84" s="103">
        <v>68</v>
      </c>
      <c r="C84" s="185">
        <f>IF(Eingabe!$AN$5&gt;365,C83+1,C83+1)</f>
        <v>8</v>
      </c>
      <c r="D84" s="164">
        <f t="shared" si="8"/>
        <v>8</v>
      </c>
      <c r="E84" s="185">
        <f>IF(AND(Eingabe!$AN$5&lt;&gt;"",Eingabe!$AN$5&lt;=365),3,IF(AND(Eingabe!$AN$5&lt;&gt;"",Eingabe!$AN$5&gt;365),3,IF(Eingabe!$AN$5="","","Fehler")))</f>
        <v>3</v>
      </c>
      <c r="F84" s="240" t="str">
        <f>IF(Eingabe!$T$7&lt;&gt;"",Eingabe!$T$7,"")</f>
        <v/>
      </c>
      <c r="G84" s="187" t="str">
        <f t="shared" si="9"/>
        <v/>
      </c>
      <c r="H84" s="153" t="str">
        <f>IF(AND(Eingabe!$AN$5&gt;365,Eingabe!$K24&lt;&gt;"",Eingabe!$L24&lt;&gt;"",Eingabe!$M24&lt;&gt;"",Eingabe!$N24&lt;&gt;""),"OK SJ",IF(AND(Eingabe!$AN$5&lt;=365,Eingabe!$K25&lt;&gt;"",Eingabe!$L25&lt;&gt;"",Eingabe!$M25&lt;&gt;"",Eingabe!$N25&lt;&gt;""),"OK","Daten unvollst."))</f>
        <v>Daten unvollst.</v>
      </c>
      <c r="I84" s="171">
        <f>IF(Eingabe!$AN$5&gt;365,Eingabe!$K24,Eingabe!$K25)</f>
        <v>0</v>
      </c>
      <c r="J84" s="190">
        <f>IF(Eingabe!$AN$5&gt;365,Eingabe!$L24,Eingabe!$L25)</f>
        <v>0</v>
      </c>
      <c r="K84" s="194">
        <f>IF(Eingabe!$AN$5&gt;365,Eingabe!$M24,Eingabe!$M25)</f>
        <v>0</v>
      </c>
      <c r="L84" s="172">
        <f>IF(Eingabe!$AN$5&gt;365,Eingabe!$N24,Eingabe!$N25)</f>
        <v>0</v>
      </c>
      <c r="M84" s="272" t="str">
        <f t="shared" si="10"/>
        <v>Daten unvollst.</v>
      </c>
      <c r="N84" s="196" t="str">
        <f t="shared" si="11"/>
        <v>Daten</v>
      </c>
      <c r="O84" s="104" t="str">
        <f t="shared" si="12"/>
        <v>Daten</v>
      </c>
      <c r="P84" s="200">
        <f t="shared" si="13"/>
        <v>0</v>
      </c>
      <c r="Q84" s="154">
        <f t="shared" si="14"/>
        <v>0</v>
      </c>
    </row>
    <row r="85" spans="2:17" x14ac:dyDescent="0.25">
      <c r="B85" s="103">
        <v>69</v>
      </c>
      <c r="C85" s="185">
        <f>IF(Eingabe!$AN$5&gt;365,C84+1,C84+1)</f>
        <v>9</v>
      </c>
      <c r="D85" s="164">
        <f t="shared" si="8"/>
        <v>9</v>
      </c>
      <c r="E85" s="185">
        <f>IF(AND(Eingabe!$AN$5&lt;&gt;"",Eingabe!$AN$5&lt;=365),3,IF(AND(Eingabe!$AN$5&lt;&gt;"",Eingabe!$AN$5&gt;365),3,IF(Eingabe!$AN$5="","","Fehler")))</f>
        <v>3</v>
      </c>
      <c r="F85" s="240" t="str">
        <f>IF(Eingabe!$T$7&lt;&gt;"",Eingabe!$T$7,"")</f>
        <v/>
      </c>
      <c r="G85" s="187" t="str">
        <f t="shared" si="9"/>
        <v/>
      </c>
      <c r="H85" s="153" t="str">
        <f>IF(AND(Eingabe!$AN$5&gt;365,Eingabe!$K25&lt;&gt;"",Eingabe!$L25&lt;&gt;"",Eingabe!$M25&lt;&gt;"",Eingabe!$N25&lt;&gt;""),"OK SJ",IF(AND(Eingabe!$AN$5&lt;=365,Eingabe!$K26&lt;&gt;"",Eingabe!$L26&lt;&gt;"",Eingabe!$M26&lt;&gt;"",Eingabe!$N26&lt;&gt;""),"OK","Daten unvollst."))</f>
        <v>Daten unvollst.</v>
      </c>
      <c r="I85" s="171">
        <f>IF(Eingabe!$AN$5&gt;365,Eingabe!$K25,Eingabe!$K26)</f>
        <v>0</v>
      </c>
      <c r="J85" s="190">
        <f>IF(Eingabe!$AN$5&gt;365,Eingabe!$L25,Eingabe!$L26)</f>
        <v>0</v>
      </c>
      <c r="K85" s="194">
        <f>IF(Eingabe!$AN$5&gt;365,Eingabe!$M25,Eingabe!$M26)</f>
        <v>0</v>
      </c>
      <c r="L85" s="172">
        <f>IF(Eingabe!$AN$5&gt;365,Eingabe!$N25,Eingabe!$N26)</f>
        <v>0</v>
      </c>
      <c r="M85" s="272" t="str">
        <f t="shared" si="10"/>
        <v>Daten unvollst.</v>
      </c>
      <c r="N85" s="196" t="str">
        <f t="shared" si="11"/>
        <v>Daten</v>
      </c>
      <c r="O85" s="104" t="str">
        <f t="shared" si="12"/>
        <v>Daten</v>
      </c>
      <c r="P85" s="200">
        <f t="shared" si="13"/>
        <v>0</v>
      </c>
      <c r="Q85" s="154">
        <f t="shared" si="14"/>
        <v>0</v>
      </c>
    </row>
    <row r="86" spans="2:17" x14ac:dyDescent="0.25">
      <c r="B86" s="103">
        <v>70</v>
      </c>
      <c r="C86" s="185">
        <f>IF(Eingabe!$AN$5&gt;365,C85+1,C85+1)</f>
        <v>10</v>
      </c>
      <c r="D86" s="164">
        <f t="shared" si="8"/>
        <v>10</v>
      </c>
      <c r="E86" s="185">
        <f>IF(AND(Eingabe!$AN$5&lt;&gt;"",Eingabe!$AN$5&lt;=365),3,IF(AND(Eingabe!$AN$5&lt;&gt;"",Eingabe!$AN$5&gt;365),3,IF(Eingabe!$AN$5="","","Fehler")))</f>
        <v>3</v>
      </c>
      <c r="F86" s="240" t="str">
        <f>IF(Eingabe!$T$7&lt;&gt;"",Eingabe!$T$7,"")</f>
        <v/>
      </c>
      <c r="G86" s="187" t="str">
        <f t="shared" si="9"/>
        <v/>
      </c>
      <c r="H86" s="153" t="str">
        <f>IF(AND(Eingabe!$AN$5&gt;365,Eingabe!$K26&lt;&gt;"",Eingabe!$L26&lt;&gt;"",Eingabe!$M26&lt;&gt;"",Eingabe!$N26&lt;&gt;""),"OK SJ",IF(AND(Eingabe!$AN$5&lt;=365,Eingabe!$K27&lt;&gt;"",Eingabe!$L27&lt;&gt;"",Eingabe!$M27&lt;&gt;"",Eingabe!$N27&lt;&gt;""),"OK","Daten unvollst."))</f>
        <v>Daten unvollst.</v>
      </c>
      <c r="I86" s="171">
        <f>IF(Eingabe!$AN$5&gt;365,Eingabe!$K26,Eingabe!$K27)</f>
        <v>0</v>
      </c>
      <c r="J86" s="190">
        <f>IF(Eingabe!$AN$5&gt;365,Eingabe!$L26,Eingabe!$L27)</f>
        <v>0</v>
      </c>
      <c r="K86" s="194">
        <f>IF(Eingabe!$AN$5&gt;365,Eingabe!$M26,Eingabe!$M27)</f>
        <v>0</v>
      </c>
      <c r="L86" s="172">
        <f>IF(Eingabe!$AN$5&gt;365,Eingabe!$N26,Eingabe!$N27)</f>
        <v>0</v>
      </c>
      <c r="M86" s="272" t="str">
        <f t="shared" si="10"/>
        <v>Daten unvollst.</v>
      </c>
      <c r="N86" s="196" t="str">
        <f t="shared" si="11"/>
        <v>Daten</v>
      </c>
      <c r="O86" s="104" t="str">
        <f t="shared" si="12"/>
        <v>Daten</v>
      </c>
      <c r="P86" s="200">
        <f t="shared" si="13"/>
        <v>0</v>
      </c>
      <c r="Q86" s="154">
        <f t="shared" si="14"/>
        <v>0</v>
      </c>
    </row>
    <row r="87" spans="2:17" x14ac:dyDescent="0.25">
      <c r="B87" s="103">
        <v>71</v>
      </c>
      <c r="C87" s="185">
        <f>IF(Eingabe!$AN$5&gt;365,C86+1,C86+1)</f>
        <v>11</v>
      </c>
      <c r="D87" s="164">
        <f t="shared" si="8"/>
        <v>11</v>
      </c>
      <c r="E87" s="185">
        <f>IF(AND(Eingabe!$AN$5&lt;&gt;"",Eingabe!$AN$5&lt;=365),3,IF(AND(Eingabe!$AN$5&lt;&gt;"",Eingabe!$AN$5&gt;365),3,IF(Eingabe!$AN$5="","","Fehler")))</f>
        <v>3</v>
      </c>
      <c r="F87" s="240" t="str">
        <f>IF(Eingabe!$T$7&lt;&gt;"",Eingabe!$T$7,"")</f>
        <v/>
      </c>
      <c r="G87" s="187" t="str">
        <f t="shared" si="9"/>
        <v/>
      </c>
      <c r="H87" s="153" t="str">
        <f>IF(AND(Eingabe!$AN$5&gt;365,Eingabe!$K27&lt;&gt;"",Eingabe!$L27&lt;&gt;"",Eingabe!$M27&lt;&gt;"",Eingabe!$N27&lt;&gt;""),"OK SJ",IF(AND(Eingabe!$AN$5&lt;=365,Eingabe!$K28&lt;&gt;"",Eingabe!$L28&lt;&gt;"",Eingabe!$M28&lt;&gt;"",Eingabe!$N28&lt;&gt;""),"OK","Daten unvollst."))</f>
        <v>Daten unvollst.</v>
      </c>
      <c r="I87" s="171">
        <f>IF(Eingabe!$AN$5&gt;365,Eingabe!$K27,Eingabe!$K28)</f>
        <v>0</v>
      </c>
      <c r="J87" s="190">
        <f>IF(Eingabe!$AN$5&gt;365,Eingabe!$L27,Eingabe!$L28)</f>
        <v>0</v>
      </c>
      <c r="K87" s="194">
        <f>IF(Eingabe!$AN$5&gt;365,Eingabe!$M27,Eingabe!$M28)</f>
        <v>0</v>
      </c>
      <c r="L87" s="172">
        <f>IF(Eingabe!$AN$5&gt;365,Eingabe!$N27,Eingabe!$N28)</f>
        <v>0</v>
      </c>
      <c r="M87" s="272" t="str">
        <f t="shared" si="10"/>
        <v>Daten unvollst.</v>
      </c>
      <c r="N87" s="196" t="str">
        <f t="shared" si="11"/>
        <v>Daten</v>
      </c>
      <c r="O87" s="104" t="str">
        <f t="shared" si="12"/>
        <v>Daten</v>
      </c>
      <c r="P87" s="200">
        <f t="shared" si="13"/>
        <v>0</v>
      </c>
      <c r="Q87" s="154">
        <f t="shared" si="14"/>
        <v>0</v>
      </c>
    </row>
    <row r="88" spans="2:17" x14ac:dyDescent="0.25">
      <c r="B88" s="103">
        <v>72</v>
      </c>
      <c r="C88" s="185">
        <f>IF(Eingabe!$AN$5&gt;365,C87+1,C87+1)</f>
        <v>12</v>
      </c>
      <c r="D88" s="164">
        <f t="shared" si="8"/>
        <v>12</v>
      </c>
      <c r="E88" s="185">
        <f>IF(AND(Eingabe!$AN$5&lt;&gt;"",Eingabe!$AN$5&lt;=365),3,IF(AND(Eingabe!$AN$5&lt;&gt;"",Eingabe!$AN$5&gt;365),3,IF(Eingabe!$AN$5="","","Fehler")))</f>
        <v>3</v>
      </c>
      <c r="F88" s="240" t="str">
        <f>IF(Eingabe!$T$7&lt;&gt;"",Eingabe!$T$7,"")</f>
        <v/>
      </c>
      <c r="G88" s="187" t="str">
        <f t="shared" si="9"/>
        <v/>
      </c>
      <c r="H88" s="153" t="str">
        <f>IF(AND(Eingabe!$AN$5&gt;365,Eingabe!$K28&lt;&gt;"",Eingabe!$L28&lt;&gt;"",Eingabe!$M28&lt;&gt;"",Eingabe!$N28&lt;&gt;""),"OK SJ",IF(AND(Eingabe!$AN$5&lt;=365,Eingabe!$K29&lt;&gt;"",Eingabe!$L29&lt;&gt;"",Eingabe!$M29&lt;&gt;"",Eingabe!$N29&lt;&gt;""),"OK","Daten unvollst."))</f>
        <v>Daten unvollst.</v>
      </c>
      <c r="I88" s="171">
        <f>IF(Eingabe!$AN$5&gt;365,Eingabe!$K28,Eingabe!$K29)</f>
        <v>0</v>
      </c>
      <c r="J88" s="190">
        <f>IF(Eingabe!$AN$5&gt;365,Eingabe!$L28,Eingabe!$L29)</f>
        <v>0</v>
      </c>
      <c r="K88" s="194">
        <f>IF(Eingabe!$AN$5&gt;365,Eingabe!$M28,Eingabe!$M29)</f>
        <v>0</v>
      </c>
      <c r="L88" s="172">
        <f>IF(Eingabe!$AN$5&gt;365,Eingabe!$N28,Eingabe!$N29)</f>
        <v>0</v>
      </c>
      <c r="M88" s="272" t="str">
        <f t="shared" si="10"/>
        <v>Daten unvollst.</v>
      </c>
      <c r="N88" s="196" t="str">
        <f t="shared" si="11"/>
        <v>Daten</v>
      </c>
      <c r="O88" s="104" t="str">
        <f t="shared" si="12"/>
        <v>Daten</v>
      </c>
      <c r="P88" s="200">
        <f t="shared" si="13"/>
        <v>0</v>
      </c>
      <c r="Q88" s="154">
        <f t="shared" si="14"/>
        <v>0</v>
      </c>
    </row>
    <row r="89" spans="2:17" x14ac:dyDescent="0.25">
      <c r="B89" s="103">
        <v>73</v>
      </c>
      <c r="C89" s="185">
        <f>IF(Eingabe!$AN$5&gt;365,C88+1,C88+1)</f>
        <v>13</v>
      </c>
      <c r="D89" s="164">
        <f t="shared" si="8"/>
        <v>13</v>
      </c>
      <c r="E89" s="185">
        <f>IF(AND(Eingabe!$AN$5&lt;&gt;"",Eingabe!$AN$5&lt;=365),3,IF(AND(Eingabe!$AN$5&lt;&gt;"",Eingabe!$AN$5&gt;365),3,IF(Eingabe!$AN$5="","","Fehler")))</f>
        <v>3</v>
      </c>
      <c r="F89" s="240" t="str">
        <f>IF(Eingabe!$T$7&lt;&gt;"",Eingabe!$T$7,"")</f>
        <v/>
      </c>
      <c r="G89" s="187" t="str">
        <f t="shared" si="9"/>
        <v/>
      </c>
      <c r="H89" s="153" t="str">
        <f>IF(AND(Eingabe!$AN$5&gt;365,Eingabe!$K29&lt;&gt;"",Eingabe!$L29&lt;&gt;"",Eingabe!$M29&lt;&gt;"",Eingabe!$N29&lt;&gt;""),"OK SJ",IF(AND(Eingabe!$AN$5&lt;=365,Eingabe!$K30&lt;&gt;"",Eingabe!$L30&lt;&gt;"",Eingabe!$M30&lt;&gt;"",Eingabe!$N30&lt;&gt;""),"OK","Daten unvollst."))</f>
        <v>Daten unvollst.</v>
      </c>
      <c r="I89" s="171">
        <f>IF(Eingabe!$AN$5&gt;365,Eingabe!$K29,Eingabe!$K30)</f>
        <v>0</v>
      </c>
      <c r="J89" s="190">
        <f>IF(Eingabe!$AN$5&gt;365,Eingabe!$L29,Eingabe!$L30)</f>
        <v>0</v>
      </c>
      <c r="K89" s="194">
        <f>IF(Eingabe!$AN$5&gt;365,Eingabe!$M29,Eingabe!$M30)</f>
        <v>0</v>
      </c>
      <c r="L89" s="172">
        <f>IF(Eingabe!$AN$5&gt;365,Eingabe!$N29,Eingabe!$N30)</f>
        <v>0</v>
      </c>
      <c r="M89" s="272" t="str">
        <f t="shared" si="10"/>
        <v>Daten unvollst.</v>
      </c>
      <c r="N89" s="196" t="str">
        <f t="shared" si="11"/>
        <v>Daten</v>
      </c>
      <c r="O89" s="104" t="str">
        <f t="shared" si="12"/>
        <v>Daten</v>
      </c>
      <c r="P89" s="200">
        <f t="shared" si="13"/>
        <v>0</v>
      </c>
      <c r="Q89" s="154">
        <f t="shared" si="14"/>
        <v>0</v>
      </c>
    </row>
    <row r="90" spans="2:17" x14ac:dyDescent="0.25">
      <c r="B90" s="103">
        <v>74</v>
      </c>
      <c r="C90" s="185">
        <f>IF(Eingabe!$AN$5&gt;365,C89+1,C89+1)</f>
        <v>14</v>
      </c>
      <c r="D90" s="164">
        <f t="shared" si="8"/>
        <v>14</v>
      </c>
      <c r="E90" s="185">
        <f>IF(AND(Eingabe!$AN$5&lt;&gt;"",Eingabe!$AN$5&lt;=365),3,IF(AND(Eingabe!$AN$5&lt;&gt;"",Eingabe!$AN$5&gt;365),3,IF(Eingabe!$AN$5="","","Fehler")))</f>
        <v>3</v>
      </c>
      <c r="F90" s="240" t="str">
        <f>IF(Eingabe!$T$7&lt;&gt;"",Eingabe!$T$7,"")</f>
        <v/>
      </c>
      <c r="G90" s="187" t="str">
        <f t="shared" si="9"/>
        <v/>
      </c>
      <c r="H90" s="153" t="str">
        <f>IF(AND(Eingabe!$AN$5&gt;365,Eingabe!$K30&lt;&gt;"",Eingabe!$L30&lt;&gt;"",Eingabe!$M30&lt;&gt;"",Eingabe!$N30&lt;&gt;""),"OK SJ",IF(AND(Eingabe!$AN$5&lt;=365,Eingabe!$K31&lt;&gt;"",Eingabe!$L31&lt;&gt;"",Eingabe!$M31&lt;&gt;"",Eingabe!$N31&lt;&gt;""),"OK","Daten unvollst."))</f>
        <v>Daten unvollst.</v>
      </c>
      <c r="I90" s="171">
        <f>IF(Eingabe!$AN$5&gt;365,Eingabe!$K30,Eingabe!$K31)</f>
        <v>0</v>
      </c>
      <c r="J90" s="190">
        <f>IF(Eingabe!$AN$5&gt;365,Eingabe!$L30,Eingabe!$L31)</f>
        <v>0</v>
      </c>
      <c r="K90" s="194">
        <f>IF(Eingabe!$AN$5&gt;365,Eingabe!$M30,Eingabe!$M31)</f>
        <v>0</v>
      </c>
      <c r="L90" s="172">
        <f>IF(Eingabe!$AN$5&gt;365,Eingabe!$N30,Eingabe!$N31)</f>
        <v>0</v>
      </c>
      <c r="M90" s="272" t="str">
        <f t="shared" si="10"/>
        <v>Daten unvollst.</v>
      </c>
      <c r="N90" s="196" t="str">
        <f t="shared" si="11"/>
        <v>Daten</v>
      </c>
      <c r="O90" s="104" t="str">
        <f t="shared" si="12"/>
        <v>Daten</v>
      </c>
      <c r="P90" s="200">
        <f t="shared" si="13"/>
        <v>0</v>
      </c>
      <c r="Q90" s="154">
        <f t="shared" si="14"/>
        <v>0</v>
      </c>
    </row>
    <row r="91" spans="2:17" x14ac:dyDescent="0.25">
      <c r="B91" s="103">
        <v>75</v>
      </c>
      <c r="C91" s="185">
        <f>IF(Eingabe!$AN$5&gt;365,C90+1,C90+1)</f>
        <v>15</v>
      </c>
      <c r="D91" s="164">
        <f t="shared" si="8"/>
        <v>15</v>
      </c>
      <c r="E91" s="185">
        <f>IF(AND(Eingabe!$AN$5&lt;&gt;"",Eingabe!$AN$5&lt;=365),3,IF(AND(Eingabe!$AN$5&lt;&gt;"",Eingabe!$AN$5&gt;365),3,IF(Eingabe!$AN$5="","","Fehler")))</f>
        <v>3</v>
      </c>
      <c r="F91" s="240" t="str">
        <f>IF(Eingabe!$T$7&lt;&gt;"",Eingabe!$T$7,"")</f>
        <v/>
      </c>
      <c r="G91" s="187" t="str">
        <f t="shared" si="9"/>
        <v/>
      </c>
      <c r="H91" s="153" t="str">
        <f>IF(AND(Eingabe!$AN$5&gt;365,Eingabe!$K31&lt;&gt;"",Eingabe!$L31&lt;&gt;"",Eingabe!$M31&lt;&gt;"",Eingabe!$N31&lt;&gt;""),"OK SJ",IF(AND(Eingabe!$AN$5&lt;=365,Eingabe!$K32&lt;&gt;"",Eingabe!$L32&lt;&gt;"",Eingabe!$M32&lt;&gt;"",Eingabe!$N32&lt;&gt;""),"OK","Daten unvollst."))</f>
        <v>Daten unvollst.</v>
      </c>
      <c r="I91" s="171">
        <f>IF(Eingabe!$AN$5&gt;365,Eingabe!$K31,Eingabe!$K32)</f>
        <v>0</v>
      </c>
      <c r="J91" s="190">
        <f>IF(Eingabe!$AN$5&gt;365,Eingabe!$L31,Eingabe!$L32)</f>
        <v>0</v>
      </c>
      <c r="K91" s="194">
        <f>IF(Eingabe!$AN$5&gt;365,Eingabe!$M31,Eingabe!$M32)</f>
        <v>0</v>
      </c>
      <c r="L91" s="172">
        <f>IF(Eingabe!$AN$5&gt;365,Eingabe!$N31,Eingabe!$N32)</f>
        <v>0</v>
      </c>
      <c r="M91" s="272" t="str">
        <f t="shared" si="10"/>
        <v>Daten unvollst.</v>
      </c>
      <c r="N91" s="196" t="str">
        <f t="shared" si="11"/>
        <v>Daten</v>
      </c>
      <c r="O91" s="104" t="str">
        <f t="shared" si="12"/>
        <v>Daten</v>
      </c>
      <c r="P91" s="200">
        <f t="shared" si="13"/>
        <v>0</v>
      </c>
      <c r="Q91" s="154">
        <f t="shared" si="14"/>
        <v>0</v>
      </c>
    </row>
    <row r="92" spans="2:17" x14ac:dyDescent="0.25">
      <c r="B92" s="103">
        <v>76</v>
      </c>
      <c r="C92" s="185">
        <f>IF(Eingabe!$AN$5&gt;365,C91+1,C91+1)</f>
        <v>16</v>
      </c>
      <c r="D92" s="164">
        <f t="shared" si="8"/>
        <v>16</v>
      </c>
      <c r="E92" s="185">
        <f>IF(AND(Eingabe!$AN$5&lt;&gt;"",Eingabe!$AN$5&lt;=365),3,IF(AND(Eingabe!$AN$5&lt;&gt;"",Eingabe!$AN$5&gt;365),3,IF(Eingabe!$AN$5="","","Fehler")))</f>
        <v>3</v>
      </c>
      <c r="F92" s="240" t="str">
        <f>IF(Eingabe!$T$7&lt;&gt;"",Eingabe!$T$7,"")</f>
        <v/>
      </c>
      <c r="G92" s="187" t="str">
        <f t="shared" si="9"/>
        <v/>
      </c>
      <c r="H92" s="153" t="str">
        <f>IF(AND(Eingabe!$AN$5&gt;365,Eingabe!$K32&lt;&gt;"",Eingabe!$L32&lt;&gt;"",Eingabe!$M32&lt;&gt;"",Eingabe!$N32&lt;&gt;""),"OK SJ",IF(AND(Eingabe!$AN$5&lt;=365,Eingabe!$K33&lt;&gt;"",Eingabe!$L33&lt;&gt;"",Eingabe!$M33&lt;&gt;"",Eingabe!$N33&lt;&gt;""),"OK","Daten unvollst."))</f>
        <v>Daten unvollst.</v>
      </c>
      <c r="I92" s="171">
        <f>IF(Eingabe!$AN$5&gt;365,Eingabe!$K32,Eingabe!$K33)</f>
        <v>0</v>
      </c>
      <c r="J92" s="190">
        <f>IF(Eingabe!$AN$5&gt;365,Eingabe!$L32,Eingabe!$L33)</f>
        <v>0</v>
      </c>
      <c r="K92" s="194">
        <f>IF(Eingabe!$AN$5&gt;365,Eingabe!$M32,Eingabe!$M33)</f>
        <v>0</v>
      </c>
      <c r="L92" s="172">
        <f>IF(Eingabe!$AN$5&gt;365,Eingabe!$N32,Eingabe!$N33)</f>
        <v>0</v>
      </c>
      <c r="M92" s="272" t="str">
        <f t="shared" si="10"/>
        <v>Daten unvollst.</v>
      </c>
      <c r="N92" s="196" t="str">
        <f t="shared" si="11"/>
        <v>Daten</v>
      </c>
      <c r="O92" s="104" t="str">
        <f t="shared" si="12"/>
        <v>Daten</v>
      </c>
      <c r="P92" s="200">
        <f t="shared" si="13"/>
        <v>0</v>
      </c>
      <c r="Q92" s="154">
        <f t="shared" si="14"/>
        <v>0</v>
      </c>
    </row>
    <row r="93" spans="2:17" x14ac:dyDescent="0.25">
      <c r="B93" s="103">
        <v>77</v>
      </c>
      <c r="C93" s="185">
        <f>IF(Eingabe!$AN$5&gt;365,C92+1,C92+1)</f>
        <v>17</v>
      </c>
      <c r="D93" s="164">
        <f t="shared" si="8"/>
        <v>17</v>
      </c>
      <c r="E93" s="185">
        <f>IF(AND(Eingabe!$AN$5&lt;&gt;"",Eingabe!$AN$5&lt;=365),3,IF(AND(Eingabe!$AN$5&lt;&gt;"",Eingabe!$AN$5&gt;365),3,IF(Eingabe!$AN$5="","","Fehler")))</f>
        <v>3</v>
      </c>
      <c r="F93" s="240" t="str">
        <f>IF(Eingabe!$T$7&lt;&gt;"",Eingabe!$T$7,"")</f>
        <v/>
      </c>
      <c r="G93" s="187" t="str">
        <f t="shared" si="9"/>
        <v/>
      </c>
      <c r="H93" s="153" t="str">
        <f>IF(AND(Eingabe!$AN$5&gt;365,Eingabe!$K33&lt;&gt;"",Eingabe!$L33&lt;&gt;"",Eingabe!$M33&lt;&gt;"",Eingabe!$N33&lt;&gt;""),"OK SJ",IF(AND(Eingabe!$AN$5&lt;=365,Eingabe!$K34&lt;&gt;"",Eingabe!$L34&lt;&gt;"",Eingabe!$M34&lt;&gt;"",Eingabe!$N34&lt;&gt;""),"OK","Daten unvollst."))</f>
        <v>Daten unvollst.</v>
      </c>
      <c r="I93" s="171">
        <f>IF(Eingabe!$AN$5&gt;365,Eingabe!$K33,Eingabe!$K34)</f>
        <v>0</v>
      </c>
      <c r="J93" s="190">
        <f>IF(Eingabe!$AN$5&gt;365,Eingabe!$L33,Eingabe!$L34)</f>
        <v>0</v>
      </c>
      <c r="K93" s="194">
        <f>IF(Eingabe!$AN$5&gt;365,Eingabe!$M33,Eingabe!$M34)</f>
        <v>0</v>
      </c>
      <c r="L93" s="172">
        <f>IF(Eingabe!$AN$5&gt;365,Eingabe!$N33,Eingabe!$N34)</f>
        <v>0</v>
      </c>
      <c r="M93" s="272" t="str">
        <f t="shared" si="10"/>
        <v>Daten unvollst.</v>
      </c>
      <c r="N93" s="196" t="str">
        <f t="shared" si="11"/>
        <v>Daten</v>
      </c>
      <c r="O93" s="104" t="str">
        <f t="shared" si="12"/>
        <v>Daten</v>
      </c>
      <c r="P93" s="200">
        <f t="shared" si="13"/>
        <v>0</v>
      </c>
      <c r="Q93" s="154">
        <f t="shared" si="14"/>
        <v>0</v>
      </c>
    </row>
    <row r="94" spans="2:17" x14ac:dyDescent="0.25">
      <c r="B94" s="103">
        <v>78</v>
      </c>
      <c r="C94" s="185">
        <f>IF(Eingabe!$AN$5&gt;365,C93+1,C93+1)</f>
        <v>18</v>
      </c>
      <c r="D94" s="164">
        <f t="shared" si="8"/>
        <v>18</v>
      </c>
      <c r="E94" s="185">
        <f>IF(AND(Eingabe!$AN$5&lt;&gt;"",Eingabe!$AN$5&lt;=365),3,IF(AND(Eingabe!$AN$5&lt;&gt;"",Eingabe!$AN$5&gt;365),3,IF(Eingabe!$AN$5="","","Fehler")))</f>
        <v>3</v>
      </c>
      <c r="F94" s="240" t="str">
        <f>IF(Eingabe!$T$7&lt;&gt;"",Eingabe!$T$7,"")</f>
        <v/>
      </c>
      <c r="G94" s="187" t="str">
        <f t="shared" si="9"/>
        <v/>
      </c>
      <c r="H94" s="153" t="str">
        <f>IF(AND(Eingabe!$AN$5&gt;365,Eingabe!$K34&lt;&gt;"",Eingabe!$L34&lt;&gt;"",Eingabe!$M34&lt;&gt;"",Eingabe!$N34&lt;&gt;""),"OK SJ",IF(AND(Eingabe!$AN$5&lt;=365,Eingabe!$K35&lt;&gt;"",Eingabe!$L35&lt;&gt;"",Eingabe!$M35&lt;&gt;"",Eingabe!$N35&lt;&gt;""),"OK","Daten unvollst."))</f>
        <v>Daten unvollst.</v>
      </c>
      <c r="I94" s="171">
        <f>IF(Eingabe!$AN$5&gt;365,Eingabe!$K34,Eingabe!$K35)</f>
        <v>0</v>
      </c>
      <c r="J94" s="190">
        <f>IF(Eingabe!$AN$5&gt;365,Eingabe!$L34,Eingabe!$L35)</f>
        <v>0</v>
      </c>
      <c r="K94" s="194">
        <f>IF(Eingabe!$AN$5&gt;365,Eingabe!$M34,Eingabe!$M35)</f>
        <v>0</v>
      </c>
      <c r="L94" s="172">
        <f>IF(Eingabe!$AN$5&gt;365,Eingabe!$N34,Eingabe!$N35)</f>
        <v>0</v>
      </c>
      <c r="M94" s="272" t="str">
        <f t="shared" si="10"/>
        <v>Daten unvollst.</v>
      </c>
      <c r="N94" s="196" t="str">
        <f t="shared" si="11"/>
        <v>Daten</v>
      </c>
      <c r="O94" s="104" t="str">
        <f t="shared" si="12"/>
        <v>Daten</v>
      </c>
      <c r="P94" s="200">
        <f t="shared" si="13"/>
        <v>0</v>
      </c>
      <c r="Q94" s="154">
        <f t="shared" si="14"/>
        <v>0</v>
      </c>
    </row>
    <row r="95" spans="2:17" x14ac:dyDescent="0.25">
      <c r="B95" s="103">
        <v>79</v>
      </c>
      <c r="C95" s="185">
        <f>IF(Eingabe!$AN$5&gt;365,C94+1,C94+1)</f>
        <v>19</v>
      </c>
      <c r="D95" s="164">
        <f t="shared" si="8"/>
        <v>19</v>
      </c>
      <c r="E95" s="185">
        <f>IF(AND(Eingabe!$AN$5&lt;&gt;"",Eingabe!$AN$5&lt;=365),3,IF(AND(Eingabe!$AN$5&lt;&gt;"",Eingabe!$AN$5&gt;365),3,IF(Eingabe!$AN$5="","","Fehler")))</f>
        <v>3</v>
      </c>
      <c r="F95" s="240" t="str">
        <f>IF(Eingabe!$T$7&lt;&gt;"",Eingabe!$T$7,"")</f>
        <v/>
      </c>
      <c r="G95" s="187" t="str">
        <f t="shared" si="9"/>
        <v/>
      </c>
      <c r="H95" s="153" t="str">
        <f>IF(AND(Eingabe!$AN$5&gt;365,Eingabe!$K35&lt;&gt;"",Eingabe!$L35&lt;&gt;"",Eingabe!$M35&lt;&gt;"",Eingabe!$N35&lt;&gt;""),"OK SJ",IF(AND(Eingabe!$AN$5&lt;=365,Eingabe!$K36&lt;&gt;"",Eingabe!$L36&lt;&gt;"",Eingabe!$M36&lt;&gt;"",Eingabe!$N36&lt;&gt;""),"OK","Daten unvollst."))</f>
        <v>Daten unvollst.</v>
      </c>
      <c r="I95" s="171">
        <f>IF(Eingabe!$AN$5&gt;365,Eingabe!$K35,Eingabe!$K36)</f>
        <v>0</v>
      </c>
      <c r="J95" s="190">
        <f>IF(Eingabe!$AN$5&gt;365,Eingabe!$L35,Eingabe!$L36)</f>
        <v>0</v>
      </c>
      <c r="K95" s="194">
        <f>IF(Eingabe!$AN$5&gt;365,Eingabe!$M35,Eingabe!$M36)</f>
        <v>0</v>
      </c>
      <c r="L95" s="172">
        <f>IF(Eingabe!$AN$5&gt;365,Eingabe!$N35,Eingabe!$N36)</f>
        <v>0</v>
      </c>
      <c r="M95" s="272" t="str">
        <f t="shared" si="10"/>
        <v>Daten unvollst.</v>
      </c>
      <c r="N95" s="196" t="str">
        <f t="shared" si="11"/>
        <v>Daten</v>
      </c>
      <c r="O95" s="104" t="str">
        <f t="shared" si="12"/>
        <v>Daten</v>
      </c>
      <c r="P95" s="200">
        <f t="shared" si="13"/>
        <v>0</v>
      </c>
      <c r="Q95" s="154">
        <f t="shared" si="14"/>
        <v>0</v>
      </c>
    </row>
    <row r="96" spans="2:17" x14ac:dyDescent="0.25">
      <c r="B96" s="103">
        <v>80</v>
      </c>
      <c r="C96" s="185">
        <f>IF(Eingabe!$AN$5&gt;365,C95+1,C95+1)</f>
        <v>20</v>
      </c>
      <c r="D96" s="164">
        <f t="shared" si="8"/>
        <v>20</v>
      </c>
      <c r="E96" s="185">
        <f>IF(AND(Eingabe!$AN$5&lt;&gt;"",Eingabe!$AN$5&lt;=365),3,IF(AND(Eingabe!$AN$5&lt;&gt;"",Eingabe!$AN$5&gt;365),3,IF(Eingabe!$AN$5="","","Fehler")))</f>
        <v>3</v>
      </c>
      <c r="F96" s="240" t="str">
        <f>IF(Eingabe!$T$7&lt;&gt;"",Eingabe!$T$7,"")</f>
        <v/>
      </c>
      <c r="G96" s="187" t="str">
        <f t="shared" si="9"/>
        <v/>
      </c>
      <c r="H96" s="153" t="str">
        <f>IF(AND(Eingabe!$AN$5&gt;365,Eingabe!$K36&lt;&gt;"",Eingabe!$L36&lt;&gt;"",Eingabe!$M36&lt;&gt;"",Eingabe!$N36&lt;&gt;""),"OK SJ",IF(AND(Eingabe!$AN$5&lt;=365,Eingabe!$K37&lt;&gt;"",Eingabe!$L37&lt;&gt;"",Eingabe!$M37&lt;&gt;"",Eingabe!$N37&lt;&gt;""),"OK","Daten unvollst."))</f>
        <v>Daten unvollst.</v>
      </c>
      <c r="I96" s="171">
        <f>IF(Eingabe!$AN$5&gt;365,Eingabe!$K36,Eingabe!$K37)</f>
        <v>0</v>
      </c>
      <c r="J96" s="190">
        <f>IF(Eingabe!$AN$5&gt;365,Eingabe!$L36,Eingabe!$L37)</f>
        <v>0</v>
      </c>
      <c r="K96" s="194">
        <f>IF(Eingabe!$AN$5&gt;365,Eingabe!$M36,Eingabe!$M37)</f>
        <v>0</v>
      </c>
      <c r="L96" s="172">
        <f>IF(Eingabe!$AN$5&gt;365,Eingabe!$N36,Eingabe!$N37)</f>
        <v>0</v>
      </c>
      <c r="M96" s="272" t="str">
        <f t="shared" si="10"/>
        <v>Daten unvollst.</v>
      </c>
      <c r="N96" s="196" t="str">
        <f t="shared" si="11"/>
        <v>Daten</v>
      </c>
      <c r="O96" s="104" t="str">
        <f t="shared" si="12"/>
        <v>Daten</v>
      </c>
      <c r="P96" s="200">
        <f t="shared" si="13"/>
        <v>0</v>
      </c>
      <c r="Q96" s="154">
        <f t="shared" si="14"/>
        <v>0</v>
      </c>
    </row>
    <row r="97" spans="2:17" x14ac:dyDescent="0.25">
      <c r="B97" s="103">
        <v>81</v>
      </c>
      <c r="C97" s="185">
        <f>IF(Eingabe!$AN$5&gt;365,C96+1,C96+1)</f>
        <v>21</v>
      </c>
      <c r="D97" s="164">
        <f t="shared" si="8"/>
        <v>21</v>
      </c>
      <c r="E97" s="185">
        <f>IF(AND(Eingabe!$AN$5&lt;&gt;"",Eingabe!$AN$5&lt;=365),3,IF(AND(Eingabe!$AN$5&lt;&gt;"",Eingabe!$AN$5&gt;365),3,IF(Eingabe!$AN$5="","","Fehler")))</f>
        <v>3</v>
      </c>
      <c r="F97" s="240" t="str">
        <f>IF(Eingabe!$T$7&lt;&gt;"",Eingabe!$T$7,"")</f>
        <v/>
      </c>
      <c r="G97" s="187" t="str">
        <f t="shared" si="9"/>
        <v/>
      </c>
      <c r="H97" s="153" t="str">
        <f>IF(AND(Eingabe!$AN$5&gt;365,Eingabe!$K37&lt;&gt;"",Eingabe!$L37&lt;&gt;"",Eingabe!$M37&lt;&gt;"",Eingabe!$N37&lt;&gt;""),"OK SJ",IF(AND(Eingabe!$AN$5&lt;=365,Eingabe!$K38&lt;&gt;"",Eingabe!$L38&lt;&gt;"",Eingabe!$M38&lt;&gt;"",Eingabe!$N38&lt;&gt;""),"OK","Daten unvollst."))</f>
        <v>Daten unvollst.</v>
      </c>
      <c r="I97" s="171">
        <f>IF(Eingabe!$AN$5&gt;365,Eingabe!$K37,Eingabe!$K38)</f>
        <v>0</v>
      </c>
      <c r="J97" s="190">
        <f>IF(Eingabe!$AN$5&gt;365,Eingabe!$L37,Eingabe!$L38)</f>
        <v>0</v>
      </c>
      <c r="K97" s="194">
        <f>IF(Eingabe!$AN$5&gt;365,Eingabe!$M37,Eingabe!$M38)</f>
        <v>0</v>
      </c>
      <c r="L97" s="172">
        <f>IF(Eingabe!$AN$5&gt;365,Eingabe!$N37,Eingabe!$N38)</f>
        <v>0</v>
      </c>
      <c r="M97" s="272" t="str">
        <f t="shared" si="10"/>
        <v>Daten unvollst.</v>
      </c>
      <c r="N97" s="196" t="str">
        <f t="shared" si="11"/>
        <v>Daten</v>
      </c>
      <c r="O97" s="104" t="str">
        <f t="shared" si="12"/>
        <v>Daten</v>
      </c>
      <c r="P97" s="200">
        <f t="shared" si="13"/>
        <v>0</v>
      </c>
      <c r="Q97" s="154">
        <f t="shared" si="14"/>
        <v>0</v>
      </c>
    </row>
    <row r="98" spans="2:17" x14ac:dyDescent="0.25">
      <c r="B98" s="103">
        <v>82</v>
      </c>
      <c r="C98" s="185">
        <f>IF(Eingabe!$AN$5&gt;365,C97+1,C97+1)</f>
        <v>22</v>
      </c>
      <c r="D98" s="164">
        <f t="shared" si="8"/>
        <v>22</v>
      </c>
      <c r="E98" s="185">
        <f>IF(AND(Eingabe!$AN$5&lt;&gt;"",Eingabe!$AN$5&lt;=365),3,IF(AND(Eingabe!$AN$5&lt;&gt;"",Eingabe!$AN$5&gt;365),3,IF(Eingabe!$AN$5="","","Fehler")))</f>
        <v>3</v>
      </c>
      <c r="F98" s="240" t="str">
        <f>IF(Eingabe!$T$7&lt;&gt;"",Eingabe!$T$7,"")</f>
        <v/>
      </c>
      <c r="G98" s="187" t="str">
        <f t="shared" si="9"/>
        <v/>
      </c>
      <c r="H98" s="153" t="str">
        <f>IF(AND(Eingabe!$AN$5&gt;365,Eingabe!$K38&lt;&gt;"",Eingabe!$L38&lt;&gt;"",Eingabe!$M38&lt;&gt;"",Eingabe!$N38&lt;&gt;""),"OK SJ",IF(AND(Eingabe!$AN$5&lt;=365,Eingabe!$K39&lt;&gt;"",Eingabe!$L39&lt;&gt;"",Eingabe!$M39&lt;&gt;"",Eingabe!$N39&lt;&gt;""),"OK","Daten unvollst."))</f>
        <v>Daten unvollst.</v>
      </c>
      <c r="I98" s="171">
        <f>IF(Eingabe!$AN$5&gt;365,Eingabe!$K38,Eingabe!$K39)</f>
        <v>0</v>
      </c>
      <c r="J98" s="190">
        <f>IF(Eingabe!$AN$5&gt;365,Eingabe!$L38,Eingabe!$L39)</f>
        <v>0</v>
      </c>
      <c r="K98" s="194">
        <f>IF(Eingabe!$AN$5&gt;365,Eingabe!$M38,Eingabe!$M39)</f>
        <v>0</v>
      </c>
      <c r="L98" s="172">
        <f>IF(Eingabe!$AN$5&gt;365,Eingabe!$N38,Eingabe!$N39)</f>
        <v>0</v>
      </c>
      <c r="M98" s="272" t="str">
        <f t="shared" si="10"/>
        <v>Daten unvollst.</v>
      </c>
      <c r="N98" s="196" t="str">
        <f t="shared" si="11"/>
        <v>Daten</v>
      </c>
      <c r="O98" s="104" t="str">
        <f t="shared" si="12"/>
        <v>Daten</v>
      </c>
      <c r="P98" s="200">
        <f t="shared" si="13"/>
        <v>0</v>
      </c>
      <c r="Q98" s="154">
        <f t="shared" si="14"/>
        <v>0</v>
      </c>
    </row>
    <row r="99" spans="2:17" x14ac:dyDescent="0.25">
      <c r="B99" s="103">
        <v>83</v>
      </c>
      <c r="C99" s="185">
        <f>IF(Eingabe!$AN$5&gt;365,C98+1,C98+1)</f>
        <v>23</v>
      </c>
      <c r="D99" s="164">
        <f t="shared" si="8"/>
        <v>23</v>
      </c>
      <c r="E99" s="185">
        <f>IF(AND(Eingabe!$AN$5&lt;&gt;"",Eingabe!$AN$5&lt;=365),3,IF(AND(Eingabe!$AN$5&lt;&gt;"",Eingabe!$AN$5&gt;365),3,IF(Eingabe!$AN$5="","","Fehler")))</f>
        <v>3</v>
      </c>
      <c r="F99" s="240" t="str">
        <f>IF(Eingabe!$T$7&lt;&gt;"",Eingabe!$T$7,"")</f>
        <v/>
      </c>
      <c r="G99" s="187" t="str">
        <f t="shared" si="9"/>
        <v/>
      </c>
      <c r="H99" s="153" t="str">
        <f>IF(AND(Eingabe!$AN$5&gt;365,Eingabe!$K39&lt;&gt;"",Eingabe!$L39&lt;&gt;"",Eingabe!$M39&lt;&gt;"",Eingabe!$N39&lt;&gt;""),"OK SJ",IF(AND(Eingabe!$AN$5&lt;=365,Eingabe!$K40&lt;&gt;"",Eingabe!$L40&lt;&gt;"",Eingabe!$M40&lt;&gt;"",Eingabe!$N40&lt;&gt;""),"OK","Daten unvollst."))</f>
        <v>Daten unvollst.</v>
      </c>
      <c r="I99" s="171">
        <f>IF(Eingabe!$AN$5&gt;365,Eingabe!$K39,Eingabe!$K40)</f>
        <v>0</v>
      </c>
      <c r="J99" s="190">
        <f>IF(Eingabe!$AN$5&gt;365,Eingabe!$L39,Eingabe!$L40)</f>
        <v>0</v>
      </c>
      <c r="K99" s="194">
        <f>IF(Eingabe!$AN$5&gt;365,Eingabe!$M39,Eingabe!$M40)</f>
        <v>0</v>
      </c>
      <c r="L99" s="172">
        <f>IF(Eingabe!$AN$5&gt;365,Eingabe!$N39,Eingabe!$N40)</f>
        <v>0</v>
      </c>
      <c r="M99" s="272" t="str">
        <f t="shared" si="10"/>
        <v>Daten unvollst.</v>
      </c>
      <c r="N99" s="196" t="str">
        <f t="shared" si="11"/>
        <v>Daten</v>
      </c>
      <c r="O99" s="104" t="str">
        <f t="shared" si="12"/>
        <v>Daten</v>
      </c>
      <c r="P99" s="200">
        <f t="shared" si="13"/>
        <v>0</v>
      </c>
      <c r="Q99" s="154">
        <f t="shared" si="14"/>
        <v>0</v>
      </c>
    </row>
    <row r="100" spans="2:17" x14ac:dyDescent="0.25">
      <c r="B100" s="103">
        <v>84</v>
      </c>
      <c r="C100" s="185">
        <f>IF(Eingabe!$AN$5&gt;365,C99+1,C99+1)</f>
        <v>24</v>
      </c>
      <c r="D100" s="164">
        <f t="shared" si="8"/>
        <v>24</v>
      </c>
      <c r="E100" s="185">
        <f>IF(AND(Eingabe!$AN$5&lt;&gt;"",Eingabe!$AN$5&lt;=365),3,IF(AND(Eingabe!$AN$5&lt;&gt;"",Eingabe!$AN$5&gt;365),3,IF(Eingabe!$AN$5="","","Fehler")))</f>
        <v>3</v>
      </c>
      <c r="F100" s="240" t="str">
        <f>IF(Eingabe!$T$7&lt;&gt;"",Eingabe!$T$7,"")</f>
        <v/>
      </c>
      <c r="G100" s="187" t="str">
        <f t="shared" si="9"/>
        <v/>
      </c>
      <c r="H100" s="153" t="str">
        <f>IF(AND(Eingabe!$AN$5&gt;365,Eingabe!$K40&lt;&gt;"",Eingabe!$L40&lt;&gt;"",Eingabe!$M40&lt;&gt;"",Eingabe!$N40&lt;&gt;""),"OK SJ",IF(AND(Eingabe!$AN$5&lt;=365,Eingabe!$K41&lt;&gt;"",Eingabe!$L41&lt;&gt;"",Eingabe!$M41&lt;&gt;"",Eingabe!$N41&lt;&gt;""),"OK","Daten unvollst."))</f>
        <v>Daten unvollst.</v>
      </c>
      <c r="I100" s="171">
        <f>IF(Eingabe!$AN$5&gt;365,Eingabe!$K40,Eingabe!$K41)</f>
        <v>0</v>
      </c>
      <c r="J100" s="190">
        <f>IF(Eingabe!$AN$5&gt;365,Eingabe!$L40,Eingabe!$L41)</f>
        <v>0</v>
      </c>
      <c r="K100" s="194">
        <f>IF(Eingabe!$AN$5&gt;365,Eingabe!$M40,Eingabe!$M41)</f>
        <v>0</v>
      </c>
      <c r="L100" s="172">
        <f>IF(Eingabe!$AN$5&gt;365,Eingabe!$N40,Eingabe!$N41)</f>
        <v>0</v>
      </c>
      <c r="M100" s="272" t="str">
        <f t="shared" si="10"/>
        <v>Daten unvollst.</v>
      </c>
      <c r="N100" s="196" t="str">
        <f t="shared" si="11"/>
        <v>Daten</v>
      </c>
      <c r="O100" s="104" t="str">
        <f t="shared" si="12"/>
        <v>Daten</v>
      </c>
      <c r="P100" s="200">
        <f t="shared" si="13"/>
        <v>0</v>
      </c>
      <c r="Q100" s="154">
        <f t="shared" si="14"/>
        <v>0</v>
      </c>
    </row>
    <row r="101" spans="2:17" x14ac:dyDescent="0.25">
      <c r="B101" s="103">
        <v>85</v>
      </c>
      <c r="C101" s="185">
        <f>IF(Eingabe!$AN$5&gt;365,C100+1,C100+1)</f>
        <v>25</v>
      </c>
      <c r="D101" s="164">
        <f t="shared" si="8"/>
        <v>25</v>
      </c>
      <c r="E101" s="185">
        <f>IF(AND(Eingabe!$AN$5&lt;&gt;"",Eingabe!$AN$5&lt;=365),3,IF(AND(Eingabe!$AN$5&lt;&gt;"",Eingabe!$AN$5&gt;365),3,IF(Eingabe!$AN$5="","","Fehler")))</f>
        <v>3</v>
      </c>
      <c r="F101" s="240" t="str">
        <f>IF(Eingabe!$T$7&lt;&gt;"",Eingabe!$T$7,"")</f>
        <v/>
      </c>
      <c r="G101" s="187" t="str">
        <f t="shared" si="9"/>
        <v/>
      </c>
      <c r="H101" s="153" t="str">
        <f>IF(AND(Eingabe!$AN$5&gt;365,Eingabe!$K41&lt;&gt;"",Eingabe!$L41&lt;&gt;"",Eingabe!$M41&lt;&gt;"",Eingabe!$N41&lt;&gt;""),"OK SJ",IF(AND(Eingabe!$AN$5&lt;=365,Eingabe!$K42&lt;&gt;"",Eingabe!$L42&lt;&gt;"",Eingabe!$M42&lt;&gt;"",Eingabe!$N42&lt;&gt;""),"OK","Daten unvollst."))</f>
        <v>Daten unvollst.</v>
      </c>
      <c r="I101" s="171">
        <f>IF(Eingabe!$AN$5&gt;365,Eingabe!$K41,Eingabe!$K42)</f>
        <v>0</v>
      </c>
      <c r="J101" s="190">
        <f>IF(Eingabe!$AN$5&gt;365,Eingabe!$L41,Eingabe!$L42)</f>
        <v>0</v>
      </c>
      <c r="K101" s="194">
        <f>IF(Eingabe!$AN$5&gt;365,Eingabe!$M41,Eingabe!$M42)</f>
        <v>0</v>
      </c>
      <c r="L101" s="172">
        <f>IF(Eingabe!$AN$5&gt;365,Eingabe!$N41,Eingabe!$N42)</f>
        <v>0</v>
      </c>
      <c r="M101" s="272" t="str">
        <f t="shared" si="10"/>
        <v>Daten unvollst.</v>
      </c>
      <c r="N101" s="196" t="str">
        <f t="shared" si="11"/>
        <v>Daten</v>
      </c>
      <c r="O101" s="104" t="str">
        <f t="shared" si="12"/>
        <v>Daten</v>
      </c>
      <c r="P101" s="200">
        <f t="shared" si="13"/>
        <v>0</v>
      </c>
      <c r="Q101" s="154">
        <f t="shared" si="14"/>
        <v>0</v>
      </c>
    </row>
    <row r="102" spans="2:17" x14ac:dyDescent="0.25">
      <c r="B102" s="103">
        <v>86</v>
      </c>
      <c r="C102" s="185">
        <f>IF(Eingabe!$AN$5&gt;365,C101+1,C101+1)</f>
        <v>26</v>
      </c>
      <c r="D102" s="164">
        <f t="shared" si="8"/>
        <v>26</v>
      </c>
      <c r="E102" s="185">
        <f>IF(AND(Eingabe!$AN$5&lt;&gt;"",Eingabe!$AN$5&lt;=365),3,IF(AND(Eingabe!$AN$5&lt;&gt;"",Eingabe!$AN$5&gt;365),3,IF(Eingabe!$AN$5="","","Fehler")))</f>
        <v>3</v>
      </c>
      <c r="F102" s="240" t="str">
        <f>IF(Eingabe!$T$7&lt;&gt;"",Eingabe!$T$7,"")</f>
        <v/>
      </c>
      <c r="G102" s="187" t="str">
        <f t="shared" si="9"/>
        <v/>
      </c>
      <c r="H102" s="153" t="str">
        <f>IF(AND(Eingabe!$AN$5&gt;365,Eingabe!$K42&lt;&gt;"",Eingabe!$L42&lt;&gt;"",Eingabe!$M42&lt;&gt;"",Eingabe!$N42&lt;&gt;""),"OK SJ",IF(AND(Eingabe!$AN$5&lt;=365,Eingabe!$K43&lt;&gt;"",Eingabe!$L43&lt;&gt;"",Eingabe!$M43&lt;&gt;"",Eingabe!$N43&lt;&gt;""),"OK","Daten unvollst."))</f>
        <v>Daten unvollst.</v>
      </c>
      <c r="I102" s="171">
        <f>IF(Eingabe!$AN$5&gt;365,Eingabe!$K42,Eingabe!$K43)</f>
        <v>0</v>
      </c>
      <c r="J102" s="190">
        <f>IF(Eingabe!$AN$5&gt;365,Eingabe!$L42,Eingabe!$L43)</f>
        <v>0</v>
      </c>
      <c r="K102" s="194">
        <f>IF(Eingabe!$AN$5&gt;365,Eingabe!$M42,Eingabe!$M43)</f>
        <v>0</v>
      </c>
      <c r="L102" s="172">
        <f>IF(Eingabe!$AN$5&gt;365,Eingabe!$N42,Eingabe!$N43)</f>
        <v>0</v>
      </c>
      <c r="M102" s="272" t="str">
        <f t="shared" si="10"/>
        <v>Daten unvollst.</v>
      </c>
      <c r="N102" s="196" t="str">
        <f t="shared" si="11"/>
        <v>Daten</v>
      </c>
      <c r="O102" s="104" t="str">
        <f t="shared" si="12"/>
        <v>Daten</v>
      </c>
      <c r="P102" s="200">
        <f t="shared" si="13"/>
        <v>0</v>
      </c>
      <c r="Q102" s="154">
        <f t="shared" si="14"/>
        <v>0</v>
      </c>
    </row>
    <row r="103" spans="2:17" x14ac:dyDescent="0.25">
      <c r="B103" s="103">
        <v>87</v>
      </c>
      <c r="C103" s="185">
        <f>IF(Eingabe!$AN$5&gt;365,C102+1,C102+1)</f>
        <v>27</v>
      </c>
      <c r="D103" s="164">
        <f t="shared" si="8"/>
        <v>27</v>
      </c>
      <c r="E103" s="185">
        <f>IF(AND(Eingabe!$AN$5&lt;&gt;"",Eingabe!$AN$5&lt;=365),3,IF(AND(Eingabe!$AN$5&lt;&gt;"",Eingabe!$AN$5&gt;365),3,IF(Eingabe!$AN$5="","","Fehler")))</f>
        <v>3</v>
      </c>
      <c r="F103" s="240" t="str">
        <f>IF(Eingabe!$T$7&lt;&gt;"",Eingabe!$T$7,"")</f>
        <v/>
      </c>
      <c r="G103" s="187" t="str">
        <f t="shared" si="9"/>
        <v/>
      </c>
      <c r="H103" s="153" t="str">
        <f>IF(AND(Eingabe!$AN$5&gt;365,Eingabe!$K43&lt;&gt;"",Eingabe!$L43&lt;&gt;"",Eingabe!$M43&lt;&gt;"",Eingabe!$N43&lt;&gt;""),"OK SJ",IF(AND(Eingabe!$AN$5&lt;=365,Eingabe!$K44&lt;&gt;"",Eingabe!$L44&lt;&gt;"",Eingabe!$M44&lt;&gt;"",Eingabe!$N44&lt;&gt;""),"OK","Daten unvollst."))</f>
        <v>Daten unvollst.</v>
      </c>
      <c r="I103" s="171">
        <f>IF(Eingabe!$AN$5&gt;365,Eingabe!$K43,Eingabe!$K44)</f>
        <v>0</v>
      </c>
      <c r="J103" s="190">
        <f>IF(Eingabe!$AN$5&gt;365,Eingabe!$L43,Eingabe!$L44)</f>
        <v>0</v>
      </c>
      <c r="K103" s="194">
        <f>IF(Eingabe!$AN$5&gt;365,Eingabe!$M43,Eingabe!$M44)</f>
        <v>0</v>
      </c>
      <c r="L103" s="172">
        <f>IF(Eingabe!$AN$5&gt;365,Eingabe!$N43,Eingabe!$N44)</f>
        <v>0</v>
      </c>
      <c r="M103" s="272" t="str">
        <f t="shared" si="10"/>
        <v>Daten unvollst.</v>
      </c>
      <c r="N103" s="196" t="str">
        <f t="shared" si="11"/>
        <v>Daten</v>
      </c>
      <c r="O103" s="104" t="str">
        <f t="shared" si="12"/>
        <v>Daten</v>
      </c>
      <c r="P103" s="200">
        <f t="shared" si="13"/>
        <v>0</v>
      </c>
      <c r="Q103" s="154">
        <f t="shared" si="14"/>
        <v>0</v>
      </c>
    </row>
    <row r="104" spans="2:17" x14ac:dyDescent="0.25">
      <c r="B104" s="103">
        <v>88</v>
      </c>
      <c r="C104" s="185">
        <f>IF(Eingabe!$AN$5&gt;365,C103+1,C103+1)</f>
        <v>28</v>
      </c>
      <c r="D104" s="164">
        <f t="shared" si="8"/>
        <v>28</v>
      </c>
      <c r="E104" s="185">
        <f>IF(AND(Eingabe!$AN$5&lt;&gt;"",Eingabe!$AN$5&lt;=365),3,IF(AND(Eingabe!$AN$5&lt;&gt;"",Eingabe!$AN$5&gt;365),3,IF(Eingabe!$AN$5="","","Fehler")))</f>
        <v>3</v>
      </c>
      <c r="F104" s="240" t="str">
        <f>IF(Eingabe!$T$7&lt;&gt;"",Eingabe!$T$7,"")</f>
        <v/>
      </c>
      <c r="G104" s="187" t="str">
        <f t="shared" si="9"/>
        <v/>
      </c>
      <c r="H104" s="153" t="str">
        <f>IF(AND(Eingabe!$AN$5&gt;365,Eingabe!$K44&lt;&gt;"",Eingabe!$L44&lt;&gt;"",Eingabe!$M44&lt;&gt;"",Eingabe!$N44&lt;&gt;""),"OK SJ",IF(AND(Eingabe!$AN$5&lt;=365,Eingabe!$K45&lt;&gt;"",Eingabe!$L45&lt;&gt;"",Eingabe!$M45&lt;&gt;"",Eingabe!$N45&lt;&gt;""),"OK","Daten unvollst."))</f>
        <v>Daten unvollst.</v>
      </c>
      <c r="I104" s="171">
        <f>IF(Eingabe!$AN$5&gt;365,Eingabe!$K44,Eingabe!$K45)</f>
        <v>0</v>
      </c>
      <c r="J104" s="190">
        <f>IF(Eingabe!$AN$5&gt;365,Eingabe!$L44,Eingabe!$L45)</f>
        <v>0</v>
      </c>
      <c r="K104" s="194">
        <f>IF(Eingabe!$AN$5&gt;365,Eingabe!$M44,Eingabe!$M45)</f>
        <v>0</v>
      </c>
      <c r="L104" s="172">
        <f>IF(Eingabe!$AN$5&gt;365,Eingabe!$N44,Eingabe!$N45)</f>
        <v>0</v>
      </c>
      <c r="M104" s="272" t="str">
        <f t="shared" si="10"/>
        <v>Daten unvollst.</v>
      </c>
      <c r="N104" s="196" t="str">
        <f t="shared" si="11"/>
        <v>Daten</v>
      </c>
      <c r="O104" s="104" t="str">
        <f t="shared" si="12"/>
        <v>Daten</v>
      </c>
      <c r="P104" s="200">
        <f t="shared" si="13"/>
        <v>0</v>
      </c>
      <c r="Q104" s="154">
        <f t="shared" si="14"/>
        <v>0</v>
      </c>
    </row>
    <row r="105" spans="2:17" x14ac:dyDescent="0.25">
      <c r="B105" s="103">
        <v>89</v>
      </c>
      <c r="C105" s="185">
        <f>IF(Eingabe!$AN$5&gt;365,C104+1,C104+1)</f>
        <v>29</v>
      </c>
      <c r="D105" s="164">
        <f t="shared" si="8"/>
        <v>29</v>
      </c>
      <c r="E105" s="185">
        <f>IF(AND(Eingabe!$AN$5&lt;&gt;"",Eingabe!$AN$5&lt;=365),3,IF(AND(Eingabe!$AN$5&lt;&gt;"",Eingabe!$AN$5&gt;365),3,IF(Eingabe!$AN$5="","","Fehler")))</f>
        <v>3</v>
      </c>
      <c r="F105" s="240" t="str">
        <f>IF(Eingabe!$T$7&lt;&gt;"",Eingabe!$T$7,"")</f>
        <v/>
      </c>
      <c r="G105" s="187" t="str">
        <f t="shared" si="9"/>
        <v/>
      </c>
      <c r="H105" s="153" t="str">
        <f>IF(AND(Eingabe!$AN$5&gt;365,Eingabe!$K45&lt;&gt;"",Eingabe!$L45&lt;&gt;"",Eingabe!$M45&lt;&gt;"",Eingabe!$N45&lt;&gt;""),"OK SJ",IF(AND(Eingabe!$AN$5&lt;=365,Eingabe!$K46&lt;&gt;"",Eingabe!$L46&lt;&gt;"",Eingabe!$M46&lt;&gt;"",Eingabe!$N46&lt;&gt;""),"OK","Daten unvollst."))</f>
        <v>Daten unvollst.</v>
      </c>
      <c r="I105" s="171">
        <f>IF(Eingabe!$AN$5&gt;365,Eingabe!$K45,Eingabe!$K46)</f>
        <v>0</v>
      </c>
      <c r="J105" s="190">
        <f>IF(Eingabe!$AN$5&gt;365,Eingabe!$L45,Eingabe!$L46)</f>
        <v>0</v>
      </c>
      <c r="K105" s="194">
        <f>IF(Eingabe!$AN$5&gt;365,Eingabe!$M45,Eingabe!$M46)</f>
        <v>0</v>
      </c>
      <c r="L105" s="172">
        <f>IF(Eingabe!$AN$5&gt;365,Eingabe!$N45,Eingabe!$N46)</f>
        <v>0</v>
      </c>
      <c r="M105" s="272" t="str">
        <f t="shared" si="10"/>
        <v>Daten unvollst.</v>
      </c>
      <c r="N105" s="196" t="str">
        <f t="shared" si="11"/>
        <v>Daten</v>
      </c>
      <c r="O105" s="104" t="str">
        <f t="shared" si="12"/>
        <v>Daten</v>
      </c>
      <c r="P105" s="200">
        <f t="shared" si="13"/>
        <v>0</v>
      </c>
      <c r="Q105" s="154">
        <f t="shared" si="14"/>
        <v>0</v>
      </c>
    </row>
    <row r="106" spans="2:17" x14ac:dyDescent="0.25">
      <c r="B106" s="103">
        <v>90</v>
      </c>
      <c r="C106" s="185">
        <f>IF(Eingabe!$AN$5&gt;365,C105+1,C105+1)</f>
        <v>30</v>
      </c>
      <c r="D106" s="164">
        <f t="shared" si="8"/>
        <v>30</v>
      </c>
      <c r="E106" s="185">
        <f>IF(AND(Eingabe!$AN$5&lt;&gt;"",Eingabe!$AN$5&lt;=365),3,IF(AND(Eingabe!$AN$5&lt;&gt;"",Eingabe!$AN$5&gt;365),3,IF(Eingabe!$AN$5="","","Fehler")))</f>
        <v>3</v>
      </c>
      <c r="F106" s="240" t="str">
        <f>IF(Eingabe!$T$7&lt;&gt;"",Eingabe!$T$7,"")</f>
        <v/>
      </c>
      <c r="G106" s="187" t="str">
        <f t="shared" si="9"/>
        <v/>
      </c>
      <c r="H106" s="153" t="str">
        <f>IF(AND(Eingabe!$AN$5&gt;365,Eingabe!$K46&lt;&gt;"",Eingabe!$L46&lt;&gt;"",Eingabe!$M46&lt;&gt;"",Eingabe!$N46&lt;&gt;""),"OK SJ",IF(AND(Eingabe!$AN$5&lt;=365,Eingabe!$K47&lt;&gt;"",Eingabe!$L47&lt;&gt;"",Eingabe!$M47&lt;&gt;"",Eingabe!$N47&lt;&gt;""),"OK","Daten unvollst."))</f>
        <v>Daten unvollst.</v>
      </c>
      <c r="I106" s="171">
        <f>IF(Eingabe!$AN$5&gt;365,Eingabe!$K46,Eingabe!$K47)</f>
        <v>0</v>
      </c>
      <c r="J106" s="190">
        <f>IF(Eingabe!$AN$5&gt;365,Eingabe!$L46,Eingabe!$L47)</f>
        <v>0</v>
      </c>
      <c r="K106" s="194">
        <f>IF(Eingabe!$AN$5&gt;365,Eingabe!$M46,Eingabe!$M47)</f>
        <v>0</v>
      </c>
      <c r="L106" s="172">
        <f>IF(Eingabe!$AN$5&gt;365,Eingabe!$N46,Eingabe!$N47)</f>
        <v>0</v>
      </c>
      <c r="M106" s="272" t="str">
        <f t="shared" si="10"/>
        <v>Daten unvollst.</v>
      </c>
      <c r="N106" s="196" t="str">
        <f t="shared" si="11"/>
        <v>Daten</v>
      </c>
      <c r="O106" s="104" t="str">
        <f t="shared" si="12"/>
        <v>Daten</v>
      </c>
      <c r="P106" s="200">
        <f t="shared" si="13"/>
        <v>0</v>
      </c>
      <c r="Q106" s="154">
        <f t="shared" si="14"/>
        <v>0</v>
      </c>
    </row>
    <row r="107" spans="2:17" x14ac:dyDescent="0.25">
      <c r="B107" s="103">
        <v>91</v>
      </c>
      <c r="C107" s="185">
        <f>IF(Eingabe!$AN$5&gt;365,31,1)</f>
        <v>31</v>
      </c>
      <c r="D107" s="164">
        <f t="shared" si="8"/>
        <v>31</v>
      </c>
      <c r="E107" s="185">
        <f>IF(AND(Eingabe!$AN$5&lt;&gt;"",Eingabe!$AN$5&lt;=365),4,IF(AND(Eingabe!$AN$5&lt;&gt;"",Eingabe!$AN$5&gt;365),3,IF(Eingabe!$AN$5="","","Fehler")))</f>
        <v>3</v>
      </c>
      <c r="F107" s="240" t="str">
        <f>IF(Eingabe!$T$7&lt;&gt;"",Eingabe!$T$7,"")</f>
        <v/>
      </c>
      <c r="G107" s="187" t="str">
        <f t="shared" si="9"/>
        <v/>
      </c>
      <c r="H107" s="153" t="str">
        <f>IF(AND(Eingabe!$AN$5&gt;365,Eingabe!$K47&lt;&gt;"",Eingabe!$L47&lt;&gt;"",Eingabe!$M47&lt;&gt;"",Eingabe!$N47&lt;&gt;""),"OK SJ",IF(AND(Eingabe!$AN$5&lt;=365,Eingabe!$O17&lt;&gt;"",Eingabe!$P17&lt;&gt;"",Eingabe!$Q17&lt;&gt;"",Eingabe!$R17&lt;&gt;""),"OK","Daten unvollst."))</f>
        <v>Daten unvollst.</v>
      </c>
      <c r="I107" s="171">
        <f>IF(Eingabe!$AN$5&gt;365,Eingabe!$K47,Eingabe!$O17)</f>
        <v>0</v>
      </c>
      <c r="J107" s="190">
        <f>IF(Eingabe!$AN$5&gt;365,Eingabe!$L47,Eingabe!$P17)</f>
        <v>0</v>
      </c>
      <c r="K107" s="194">
        <f>IF(Eingabe!$AN$5&gt;365,Eingabe!$M47,Eingabe!$Q17)</f>
        <v>0</v>
      </c>
      <c r="L107" s="172">
        <f>IF(Eingabe!$AN$5&gt;365,Eingabe!$N47,Eingabe!$R17)</f>
        <v>0</v>
      </c>
      <c r="M107" s="272" t="str">
        <f t="shared" si="10"/>
        <v>Daten unvollst.</v>
      </c>
      <c r="N107" s="196" t="str">
        <f t="shared" si="11"/>
        <v>Daten</v>
      </c>
      <c r="O107" s="104" t="str">
        <f t="shared" si="12"/>
        <v>Daten</v>
      </c>
      <c r="P107" s="200">
        <f t="shared" si="13"/>
        <v>0</v>
      </c>
      <c r="Q107" s="154">
        <f t="shared" si="14"/>
        <v>0</v>
      </c>
    </row>
    <row r="108" spans="2:17" x14ac:dyDescent="0.25">
      <c r="B108" s="103">
        <v>92</v>
      </c>
      <c r="C108" s="185">
        <f>IF(Eingabe!$AN$5&gt;365,1,2)</f>
        <v>1</v>
      </c>
      <c r="D108" s="164">
        <f t="shared" si="8"/>
        <v>1</v>
      </c>
      <c r="E108" s="185">
        <f>IF(AND(Eingabe!$AN$5&lt;&gt;"",Eingabe!$AN$5&lt;=365),4,IF(AND(Eingabe!$AN$5&lt;&gt;"",Eingabe!$AN$5&gt;365),4,IF(Eingabe!$AN$5="","","Fehler")))</f>
        <v>4</v>
      </c>
      <c r="F108" s="240" t="str">
        <f>IF(Eingabe!$T$7&lt;&gt;"",Eingabe!$T$7,"")</f>
        <v/>
      </c>
      <c r="G108" s="187" t="str">
        <f t="shared" si="9"/>
        <v/>
      </c>
      <c r="H108" s="153" t="str">
        <f>IF(AND(Eingabe!$AN$5&gt;365,Eingabe!$O17&lt;&gt;"",Eingabe!$P17&lt;&gt;"",Eingabe!$Q17&lt;&gt;"",Eingabe!$R17&lt;&gt;""),"OK SJ",IF(AND(Eingabe!$AN$5&lt;=365,Eingabe!$O18&lt;&gt;"",Eingabe!$P18&lt;&gt;"",Eingabe!$Q18&lt;&gt;"",Eingabe!$R18&lt;&gt;""),"OK","Daten unvollst."))</f>
        <v>Daten unvollst.</v>
      </c>
      <c r="I108" s="171">
        <f>IF(Eingabe!$AN$5&gt;365,Eingabe!$O17,Eingabe!$O18)</f>
        <v>0</v>
      </c>
      <c r="J108" s="190">
        <f>IF(Eingabe!$AN$5&gt;365,Eingabe!$P17,Eingabe!$P18)</f>
        <v>0</v>
      </c>
      <c r="K108" s="194">
        <f>IF(Eingabe!$AN$5&gt;365,Eingabe!$Q17,Eingabe!$Q18)</f>
        <v>0</v>
      </c>
      <c r="L108" s="172">
        <f>IF(Eingabe!$AN$5&gt;365,Eingabe!$R17,Eingabe!$R18)</f>
        <v>0</v>
      </c>
      <c r="M108" s="272" t="str">
        <f t="shared" si="10"/>
        <v>Daten unvollst.</v>
      </c>
      <c r="N108" s="196" t="str">
        <f t="shared" si="11"/>
        <v>Daten</v>
      </c>
      <c r="O108" s="104" t="str">
        <f t="shared" si="12"/>
        <v>Daten</v>
      </c>
      <c r="P108" s="200">
        <f t="shared" si="13"/>
        <v>0</v>
      </c>
      <c r="Q108" s="154">
        <f t="shared" si="14"/>
        <v>0</v>
      </c>
    </row>
    <row r="109" spans="2:17" x14ac:dyDescent="0.25">
      <c r="B109" s="103">
        <v>93</v>
      </c>
      <c r="C109" s="185">
        <f>IF(Eingabe!$AN$5&gt;365,C108+1,C108+1)</f>
        <v>2</v>
      </c>
      <c r="D109" s="164">
        <f t="shared" si="8"/>
        <v>2</v>
      </c>
      <c r="E109" s="185">
        <f>IF(AND(Eingabe!$AN$5&lt;&gt;"",Eingabe!$AN$5&lt;=365),4,IF(AND(Eingabe!$AN$5&lt;&gt;"",Eingabe!$AN$5&gt;365),4,IF(Eingabe!$AN$5="","","Fehler")))</f>
        <v>4</v>
      </c>
      <c r="F109" s="240" t="str">
        <f>IF(Eingabe!$T$7&lt;&gt;"",Eingabe!$T$7,"")</f>
        <v/>
      </c>
      <c r="G109" s="187" t="str">
        <f t="shared" si="9"/>
        <v/>
      </c>
      <c r="H109" s="153" t="str">
        <f>IF(AND(Eingabe!$AN$5&gt;365,Eingabe!$O18&lt;&gt;"",Eingabe!$P18&lt;&gt;"",Eingabe!$Q18&lt;&gt;"",Eingabe!$R18&lt;&gt;""),"OK SJ",IF(AND(Eingabe!$AN$5&lt;=365,Eingabe!$O19&lt;&gt;"",Eingabe!$P19&lt;&gt;"",Eingabe!$Q19&lt;&gt;"",Eingabe!$R19&lt;&gt;""),"OK","Daten unvollst."))</f>
        <v>Daten unvollst.</v>
      </c>
      <c r="I109" s="171">
        <f>IF(Eingabe!$AN$5&gt;365,Eingabe!$O18,Eingabe!$O19)</f>
        <v>0</v>
      </c>
      <c r="J109" s="190">
        <f>IF(Eingabe!$AN$5&gt;365,Eingabe!$P18,Eingabe!$P19)</f>
        <v>0</v>
      </c>
      <c r="K109" s="194">
        <f>IF(Eingabe!$AN$5&gt;365,Eingabe!$Q18,Eingabe!$Q19)</f>
        <v>0</v>
      </c>
      <c r="L109" s="172">
        <f>IF(Eingabe!$AN$5&gt;365,Eingabe!$R18,Eingabe!$R19)</f>
        <v>0</v>
      </c>
      <c r="M109" s="272" t="str">
        <f t="shared" si="10"/>
        <v>Daten unvollst.</v>
      </c>
      <c r="N109" s="196" t="str">
        <f t="shared" si="11"/>
        <v>Daten</v>
      </c>
      <c r="O109" s="104" t="str">
        <f t="shared" si="12"/>
        <v>Daten</v>
      </c>
      <c r="P109" s="200">
        <f t="shared" si="13"/>
        <v>0</v>
      </c>
      <c r="Q109" s="154">
        <f t="shared" si="14"/>
        <v>0</v>
      </c>
    </row>
    <row r="110" spans="2:17" x14ac:dyDescent="0.25">
      <c r="B110" s="103">
        <v>94</v>
      </c>
      <c r="C110" s="185">
        <f>IF(Eingabe!$AN$5&gt;365,C109+1,C109+1)</f>
        <v>3</v>
      </c>
      <c r="D110" s="164">
        <f t="shared" si="8"/>
        <v>3</v>
      </c>
      <c r="E110" s="185">
        <f>IF(AND(Eingabe!$AN$5&lt;&gt;"",Eingabe!$AN$5&lt;=365),4,IF(AND(Eingabe!$AN$5&lt;&gt;"",Eingabe!$AN$5&gt;365),4,IF(Eingabe!$AN$5="","","Fehler")))</f>
        <v>4</v>
      </c>
      <c r="F110" s="240" t="str">
        <f>IF(Eingabe!$T$7&lt;&gt;"",Eingabe!$T$7,"")</f>
        <v/>
      </c>
      <c r="G110" s="187" t="str">
        <f t="shared" si="9"/>
        <v/>
      </c>
      <c r="H110" s="153" t="str">
        <f>IF(AND(Eingabe!$AN$5&gt;365,Eingabe!$O19&lt;&gt;"",Eingabe!$P19&lt;&gt;"",Eingabe!$Q19&lt;&gt;"",Eingabe!$R19&lt;&gt;""),"OK SJ",IF(AND(Eingabe!$AN$5&lt;=365,Eingabe!$O20&lt;&gt;"",Eingabe!$P20&lt;&gt;"",Eingabe!$Q20&lt;&gt;"",Eingabe!$R20&lt;&gt;""),"OK","Daten unvollst."))</f>
        <v>Daten unvollst.</v>
      </c>
      <c r="I110" s="171">
        <f>IF(Eingabe!$AN$5&gt;365,Eingabe!$O19,Eingabe!$O20)</f>
        <v>0</v>
      </c>
      <c r="J110" s="190">
        <f>IF(Eingabe!$AN$5&gt;365,Eingabe!$P19,Eingabe!$P20)</f>
        <v>0</v>
      </c>
      <c r="K110" s="194">
        <f>IF(Eingabe!$AN$5&gt;365,Eingabe!$Q19,Eingabe!$Q20)</f>
        <v>0</v>
      </c>
      <c r="L110" s="172">
        <f>IF(Eingabe!$AN$5&gt;365,Eingabe!$R19,Eingabe!$R20)</f>
        <v>0</v>
      </c>
      <c r="M110" s="272" t="str">
        <f t="shared" si="10"/>
        <v>Daten unvollst.</v>
      </c>
      <c r="N110" s="196" t="str">
        <f t="shared" si="11"/>
        <v>Daten</v>
      </c>
      <c r="O110" s="104" t="str">
        <f t="shared" si="12"/>
        <v>Daten</v>
      </c>
      <c r="P110" s="200">
        <f t="shared" si="13"/>
        <v>0</v>
      </c>
      <c r="Q110" s="154">
        <f t="shared" si="14"/>
        <v>0</v>
      </c>
    </row>
    <row r="111" spans="2:17" x14ac:dyDescent="0.25">
      <c r="B111" s="103">
        <v>95</v>
      </c>
      <c r="C111" s="185">
        <f>IF(Eingabe!$AN$5&gt;365,C110+1,C110+1)</f>
        <v>4</v>
      </c>
      <c r="D111" s="164">
        <f t="shared" si="8"/>
        <v>4</v>
      </c>
      <c r="E111" s="185">
        <f>IF(AND(Eingabe!$AN$5&lt;&gt;"",Eingabe!$AN$5&lt;=365),4,IF(AND(Eingabe!$AN$5&lt;&gt;"",Eingabe!$AN$5&gt;365),4,IF(Eingabe!$AN$5="","","Fehler")))</f>
        <v>4</v>
      </c>
      <c r="F111" s="240" t="str">
        <f>IF(Eingabe!$T$7&lt;&gt;"",Eingabe!$T$7,"")</f>
        <v/>
      </c>
      <c r="G111" s="187" t="str">
        <f t="shared" si="9"/>
        <v/>
      </c>
      <c r="H111" s="153" t="str">
        <f>IF(AND(Eingabe!$AN$5&gt;365,Eingabe!$O20&lt;&gt;"",Eingabe!$P20&lt;&gt;"",Eingabe!$Q20&lt;&gt;"",Eingabe!$R20&lt;&gt;""),"OK SJ",IF(AND(Eingabe!$AN$5&lt;=365,Eingabe!$O21&lt;&gt;"",Eingabe!$P21&lt;&gt;"",Eingabe!$Q21&lt;&gt;"",Eingabe!$R21&lt;&gt;""),"OK","Daten unvollst."))</f>
        <v>Daten unvollst.</v>
      </c>
      <c r="I111" s="171">
        <f>IF(Eingabe!$AN$5&gt;365,Eingabe!$O20,Eingabe!$O21)</f>
        <v>0</v>
      </c>
      <c r="J111" s="190">
        <f>IF(Eingabe!$AN$5&gt;365,Eingabe!$P20,Eingabe!$P21)</f>
        <v>0</v>
      </c>
      <c r="K111" s="194">
        <f>IF(Eingabe!$AN$5&gt;365,Eingabe!$Q20,Eingabe!$Q21)</f>
        <v>0</v>
      </c>
      <c r="L111" s="172">
        <f>IF(Eingabe!$AN$5&gt;365,Eingabe!$R20,Eingabe!$R21)</f>
        <v>0</v>
      </c>
      <c r="M111" s="272" t="str">
        <f t="shared" si="10"/>
        <v>Daten unvollst.</v>
      </c>
      <c r="N111" s="196" t="str">
        <f t="shared" si="11"/>
        <v>Daten</v>
      </c>
      <c r="O111" s="104" t="str">
        <f t="shared" si="12"/>
        <v>Daten</v>
      </c>
      <c r="P111" s="200">
        <f t="shared" si="13"/>
        <v>0</v>
      </c>
      <c r="Q111" s="154">
        <f t="shared" si="14"/>
        <v>0</v>
      </c>
    </row>
    <row r="112" spans="2:17" x14ac:dyDescent="0.25">
      <c r="B112" s="103">
        <v>96</v>
      </c>
      <c r="C112" s="185">
        <f>IF(Eingabe!$AN$5&gt;365,C111+1,C111+1)</f>
        <v>5</v>
      </c>
      <c r="D112" s="164">
        <f t="shared" si="8"/>
        <v>5</v>
      </c>
      <c r="E112" s="185">
        <f>IF(AND(Eingabe!$AN$5&lt;&gt;"",Eingabe!$AN$5&lt;=365),4,IF(AND(Eingabe!$AN$5&lt;&gt;"",Eingabe!$AN$5&gt;365),4,IF(Eingabe!$AN$5="","","Fehler")))</f>
        <v>4</v>
      </c>
      <c r="F112" s="240" t="str">
        <f>IF(Eingabe!$T$7&lt;&gt;"",Eingabe!$T$7,"")</f>
        <v/>
      </c>
      <c r="G112" s="187" t="str">
        <f t="shared" si="9"/>
        <v/>
      </c>
      <c r="H112" s="153" t="str">
        <f>IF(AND(Eingabe!$AN$5&gt;365,Eingabe!$O21&lt;&gt;"",Eingabe!$P21&lt;&gt;"",Eingabe!$Q21&lt;&gt;"",Eingabe!$R21&lt;&gt;""),"OK SJ",IF(AND(Eingabe!$AN$5&lt;=365,Eingabe!$O22&lt;&gt;"",Eingabe!$P22&lt;&gt;"",Eingabe!$Q22&lt;&gt;"",Eingabe!$R22&lt;&gt;""),"OK","Daten unvollst."))</f>
        <v>Daten unvollst.</v>
      </c>
      <c r="I112" s="171">
        <f>IF(Eingabe!$AN$5&gt;365,Eingabe!$O21,Eingabe!$O22)</f>
        <v>0</v>
      </c>
      <c r="J112" s="190">
        <f>IF(Eingabe!$AN$5&gt;365,Eingabe!$P21,Eingabe!$P22)</f>
        <v>0</v>
      </c>
      <c r="K112" s="194">
        <f>IF(Eingabe!$AN$5&gt;365,Eingabe!$Q21,Eingabe!$Q22)</f>
        <v>0</v>
      </c>
      <c r="L112" s="172">
        <f>IF(Eingabe!$AN$5&gt;365,Eingabe!$R21,Eingabe!$R22)</f>
        <v>0</v>
      </c>
      <c r="M112" s="272" t="str">
        <f t="shared" si="10"/>
        <v>Daten unvollst.</v>
      </c>
      <c r="N112" s="196" t="str">
        <f t="shared" si="11"/>
        <v>Daten</v>
      </c>
      <c r="O112" s="104" t="str">
        <f t="shared" si="12"/>
        <v>Daten</v>
      </c>
      <c r="P112" s="200">
        <f t="shared" si="13"/>
        <v>0</v>
      </c>
      <c r="Q112" s="154">
        <f t="shared" si="14"/>
        <v>0</v>
      </c>
    </row>
    <row r="113" spans="2:17" x14ac:dyDescent="0.25">
      <c r="B113" s="103">
        <v>97</v>
      </c>
      <c r="C113" s="185">
        <f>IF(Eingabe!$AN$5&gt;365,C112+1,C112+1)</f>
        <v>6</v>
      </c>
      <c r="D113" s="164">
        <f t="shared" si="8"/>
        <v>6</v>
      </c>
      <c r="E113" s="185">
        <f>IF(AND(Eingabe!$AN$5&lt;&gt;"",Eingabe!$AN$5&lt;=365),4,IF(AND(Eingabe!$AN$5&lt;&gt;"",Eingabe!$AN$5&gt;365),4,IF(Eingabe!$AN$5="","","Fehler")))</f>
        <v>4</v>
      </c>
      <c r="F113" s="240" t="str">
        <f>IF(Eingabe!$T$7&lt;&gt;"",Eingabe!$T$7,"")</f>
        <v/>
      </c>
      <c r="G113" s="187" t="str">
        <f t="shared" si="9"/>
        <v/>
      </c>
      <c r="H113" s="153" t="str">
        <f>IF(AND(Eingabe!$AN$5&gt;365,Eingabe!$O22&lt;&gt;"",Eingabe!$P22&lt;&gt;"",Eingabe!$Q22&lt;&gt;"",Eingabe!$R22&lt;&gt;""),"OK SJ",IF(AND(Eingabe!$AN$5&lt;=365,Eingabe!$O23&lt;&gt;"",Eingabe!$P23&lt;&gt;"",Eingabe!$Q23&lt;&gt;"",Eingabe!$R23&lt;&gt;""),"OK","Daten unvollst."))</f>
        <v>Daten unvollst.</v>
      </c>
      <c r="I113" s="171">
        <f>IF(Eingabe!$AN$5&gt;365,Eingabe!$O22,Eingabe!$O23)</f>
        <v>0</v>
      </c>
      <c r="J113" s="190">
        <f>IF(Eingabe!$AN$5&gt;365,Eingabe!$P22,Eingabe!$P23)</f>
        <v>0</v>
      </c>
      <c r="K113" s="194">
        <f>IF(Eingabe!$AN$5&gt;365,Eingabe!$Q22,Eingabe!$Q23)</f>
        <v>0</v>
      </c>
      <c r="L113" s="172">
        <f>IF(Eingabe!$AN$5&gt;365,Eingabe!$R22,Eingabe!$R23)</f>
        <v>0</v>
      </c>
      <c r="M113" s="272" t="str">
        <f t="shared" si="10"/>
        <v>Daten unvollst.</v>
      </c>
      <c r="N113" s="196" t="str">
        <f t="shared" si="11"/>
        <v>Daten</v>
      </c>
      <c r="O113" s="104" t="str">
        <f t="shared" si="12"/>
        <v>Daten</v>
      </c>
      <c r="P113" s="200">
        <f t="shared" si="13"/>
        <v>0</v>
      </c>
      <c r="Q113" s="154">
        <f t="shared" si="14"/>
        <v>0</v>
      </c>
    </row>
    <row r="114" spans="2:17" x14ac:dyDescent="0.25">
      <c r="B114" s="103">
        <v>98</v>
      </c>
      <c r="C114" s="185">
        <f>IF(Eingabe!$AN$5&gt;365,C113+1,C113+1)</f>
        <v>7</v>
      </c>
      <c r="D114" s="164">
        <f t="shared" si="8"/>
        <v>7</v>
      </c>
      <c r="E114" s="185">
        <f>IF(AND(Eingabe!$AN$5&lt;&gt;"",Eingabe!$AN$5&lt;=365),4,IF(AND(Eingabe!$AN$5&lt;&gt;"",Eingabe!$AN$5&gt;365),4,IF(Eingabe!$AN$5="","","Fehler")))</f>
        <v>4</v>
      </c>
      <c r="F114" s="240" t="str">
        <f>IF(Eingabe!$T$7&lt;&gt;"",Eingabe!$T$7,"")</f>
        <v/>
      </c>
      <c r="G114" s="187" t="str">
        <f t="shared" si="9"/>
        <v/>
      </c>
      <c r="H114" s="153" t="str">
        <f>IF(AND(Eingabe!$AN$5&gt;365,Eingabe!$O23&lt;&gt;"",Eingabe!$P23&lt;&gt;"",Eingabe!$Q23&lt;&gt;"",Eingabe!$R23&lt;&gt;""),"OK SJ",IF(AND(Eingabe!$AN$5&lt;=365,Eingabe!$O24&lt;&gt;"",Eingabe!$P24&lt;&gt;"",Eingabe!$Q24&lt;&gt;"",Eingabe!$R24&lt;&gt;""),"OK","Daten unvollst."))</f>
        <v>Daten unvollst.</v>
      </c>
      <c r="I114" s="171">
        <f>IF(Eingabe!$AN$5&gt;365,Eingabe!$O23,Eingabe!$O24)</f>
        <v>0</v>
      </c>
      <c r="J114" s="190">
        <f>IF(Eingabe!$AN$5&gt;365,Eingabe!$P23,Eingabe!$P24)</f>
        <v>0</v>
      </c>
      <c r="K114" s="194">
        <f>IF(Eingabe!$AN$5&gt;365,Eingabe!$Q23,Eingabe!$Q24)</f>
        <v>0</v>
      </c>
      <c r="L114" s="172">
        <f>IF(Eingabe!$AN$5&gt;365,Eingabe!$R23,Eingabe!$R24)</f>
        <v>0</v>
      </c>
      <c r="M114" s="272" t="str">
        <f t="shared" si="10"/>
        <v>Daten unvollst.</v>
      </c>
      <c r="N114" s="196" t="str">
        <f t="shared" si="11"/>
        <v>Daten</v>
      </c>
      <c r="O114" s="104" t="str">
        <f t="shared" si="12"/>
        <v>Daten</v>
      </c>
      <c r="P114" s="200">
        <f t="shared" si="13"/>
        <v>0</v>
      </c>
      <c r="Q114" s="154">
        <f t="shared" si="14"/>
        <v>0</v>
      </c>
    </row>
    <row r="115" spans="2:17" x14ac:dyDescent="0.25">
      <c r="B115" s="103">
        <v>99</v>
      </c>
      <c r="C115" s="185">
        <f>IF(Eingabe!$AN$5&gt;365,C114+1,C114+1)</f>
        <v>8</v>
      </c>
      <c r="D115" s="164">
        <f t="shared" si="8"/>
        <v>8</v>
      </c>
      <c r="E115" s="185">
        <f>IF(AND(Eingabe!$AN$5&lt;&gt;"",Eingabe!$AN$5&lt;=365),4,IF(AND(Eingabe!$AN$5&lt;&gt;"",Eingabe!$AN$5&gt;365),4,IF(Eingabe!$AN$5="","","Fehler")))</f>
        <v>4</v>
      </c>
      <c r="F115" s="240" t="str">
        <f>IF(Eingabe!$T$7&lt;&gt;"",Eingabe!$T$7,"")</f>
        <v/>
      </c>
      <c r="G115" s="187" t="str">
        <f t="shared" si="9"/>
        <v/>
      </c>
      <c r="H115" s="153" t="str">
        <f>IF(AND(Eingabe!$AN$5&gt;365,Eingabe!$O24&lt;&gt;"",Eingabe!$P24&lt;&gt;"",Eingabe!$Q24&lt;&gt;"",Eingabe!$R24&lt;&gt;""),"OK SJ",IF(AND(Eingabe!$AN$5&lt;=365,Eingabe!$O25&lt;&gt;"",Eingabe!$P25&lt;&gt;"",Eingabe!$Q25&lt;&gt;"",Eingabe!$R25&lt;&gt;""),"OK","Daten unvollst."))</f>
        <v>Daten unvollst.</v>
      </c>
      <c r="I115" s="171">
        <f>IF(Eingabe!$AN$5&gt;365,Eingabe!$O24,Eingabe!$O25)</f>
        <v>0</v>
      </c>
      <c r="J115" s="190">
        <f>IF(Eingabe!$AN$5&gt;365,Eingabe!$P24,Eingabe!$P25)</f>
        <v>0</v>
      </c>
      <c r="K115" s="194">
        <f>IF(Eingabe!$AN$5&gt;365,Eingabe!$Q24,Eingabe!$Q25)</f>
        <v>0</v>
      </c>
      <c r="L115" s="172">
        <f>IF(Eingabe!$AN$5&gt;365,Eingabe!$R24,Eingabe!$R25)</f>
        <v>0</v>
      </c>
      <c r="M115" s="272" t="str">
        <f t="shared" si="10"/>
        <v>Daten unvollst.</v>
      </c>
      <c r="N115" s="196" t="str">
        <f t="shared" si="11"/>
        <v>Daten</v>
      </c>
      <c r="O115" s="104" t="str">
        <f t="shared" si="12"/>
        <v>Daten</v>
      </c>
      <c r="P115" s="200">
        <f t="shared" si="13"/>
        <v>0</v>
      </c>
      <c r="Q115" s="154">
        <f t="shared" si="14"/>
        <v>0</v>
      </c>
    </row>
    <row r="116" spans="2:17" x14ac:dyDescent="0.25">
      <c r="B116" s="103">
        <v>100</v>
      </c>
      <c r="C116" s="185">
        <f>IF(Eingabe!$AN$5&gt;365,C115+1,C115+1)</f>
        <v>9</v>
      </c>
      <c r="D116" s="164">
        <f t="shared" si="8"/>
        <v>9</v>
      </c>
      <c r="E116" s="185">
        <f>IF(AND(Eingabe!$AN$5&lt;&gt;"",Eingabe!$AN$5&lt;=365),4,IF(AND(Eingabe!$AN$5&lt;&gt;"",Eingabe!$AN$5&gt;365),4,IF(Eingabe!$AN$5="","","Fehler")))</f>
        <v>4</v>
      </c>
      <c r="F116" s="240" t="str">
        <f>IF(Eingabe!$T$7&lt;&gt;"",Eingabe!$T$7,"")</f>
        <v/>
      </c>
      <c r="G116" s="187" t="str">
        <f t="shared" si="9"/>
        <v/>
      </c>
      <c r="H116" s="153" t="str">
        <f>IF(AND(Eingabe!$AN$5&gt;365,Eingabe!$O25&lt;&gt;"",Eingabe!$P25&lt;&gt;"",Eingabe!$Q25&lt;&gt;"",Eingabe!$R25&lt;&gt;""),"OK SJ",IF(AND(Eingabe!$AN$5&lt;=365,Eingabe!$O26&lt;&gt;"",Eingabe!$P26&lt;&gt;"",Eingabe!$Q26&lt;&gt;"",Eingabe!$R26&lt;&gt;""),"OK","Daten unvollst."))</f>
        <v>Daten unvollst.</v>
      </c>
      <c r="I116" s="171">
        <f>IF(Eingabe!$AN$5&gt;365,Eingabe!$O25,Eingabe!$O26)</f>
        <v>0</v>
      </c>
      <c r="J116" s="190">
        <f>IF(Eingabe!$AN$5&gt;365,Eingabe!$P25,Eingabe!$P26)</f>
        <v>0</v>
      </c>
      <c r="K116" s="194">
        <f>IF(Eingabe!$AN$5&gt;365,Eingabe!$Q25,Eingabe!$Q26)</f>
        <v>0</v>
      </c>
      <c r="L116" s="172">
        <f>IF(Eingabe!$AN$5&gt;365,Eingabe!$R25,Eingabe!$R26)</f>
        <v>0</v>
      </c>
      <c r="M116" s="272" t="str">
        <f t="shared" si="10"/>
        <v>Daten unvollst.</v>
      </c>
      <c r="N116" s="196" t="str">
        <f t="shared" si="11"/>
        <v>Daten</v>
      </c>
      <c r="O116" s="104" t="str">
        <f t="shared" si="12"/>
        <v>Daten</v>
      </c>
      <c r="P116" s="200">
        <f t="shared" si="13"/>
        <v>0</v>
      </c>
      <c r="Q116" s="154">
        <f t="shared" si="14"/>
        <v>0</v>
      </c>
    </row>
    <row r="117" spans="2:17" x14ac:dyDescent="0.25">
      <c r="B117" s="103">
        <v>101</v>
      </c>
      <c r="C117" s="185">
        <f>IF(Eingabe!$AN$5&gt;365,C116+1,C116+1)</f>
        <v>10</v>
      </c>
      <c r="D117" s="164">
        <f t="shared" si="8"/>
        <v>10</v>
      </c>
      <c r="E117" s="185">
        <f>IF(AND(Eingabe!$AN$5&lt;&gt;"",Eingabe!$AN$5&lt;=365),4,IF(AND(Eingabe!$AN$5&lt;&gt;"",Eingabe!$AN$5&gt;365),4,IF(Eingabe!$AN$5="","","Fehler")))</f>
        <v>4</v>
      </c>
      <c r="F117" s="240" t="str">
        <f>IF(Eingabe!$T$7&lt;&gt;"",Eingabe!$T$7,"")</f>
        <v/>
      </c>
      <c r="G117" s="187" t="str">
        <f t="shared" si="9"/>
        <v/>
      </c>
      <c r="H117" s="153" t="str">
        <f>IF(AND(Eingabe!$AN$5&gt;365,Eingabe!$O26&lt;&gt;"",Eingabe!$P26&lt;&gt;"",Eingabe!$Q26&lt;&gt;"",Eingabe!$R26&lt;&gt;""),"OK SJ",IF(AND(Eingabe!$AN$5&lt;=365,Eingabe!$O27&lt;&gt;"",Eingabe!$P27&lt;&gt;"",Eingabe!$Q27&lt;&gt;"",Eingabe!$R27&lt;&gt;""),"OK","Daten unvollst."))</f>
        <v>Daten unvollst.</v>
      </c>
      <c r="I117" s="171">
        <f>IF(Eingabe!$AN$5&gt;365,Eingabe!$O26,Eingabe!$O27)</f>
        <v>0</v>
      </c>
      <c r="J117" s="190">
        <f>IF(Eingabe!$AN$5&gt;365,Eingabe!$P26,Eingabe!$P27)</f>
        <v>0</v>
      </c>
      <c r="K117" s="194">
        <f>IF(Eingabe!$AN$5&gt;365,Eingabe!$Q26,Eingabe!$Q27)</f>
        <v>0</v>
      </c>
      <c r="L117" s="172">
        <f>IF(Eingabe!$AN$5&gt;365,Eingabe!$R26,Eingabe!$R27)</f>
        <v>0</v>
      </c>
      <c r="M117" s="272" t="str">
        <f t="shared" si="10"/>
        <v>Daten unvollst.</v>
      </c>
      <c r="N117" s="196" t="str">
        <f t="shared" si="11"/>
        <v>Daten</v>
      </c>
      <c r="O117" s="104" t="str">
        <f t="shared" si="12"/>
        <v>Daten</v>
      </c>
      <c r="P117" s="200">
        <f t="shared" si="13"/>
        <v>0</v>
      </c>
      <c r="Q117" s="154">
        <f t="shared" si="14"/>
        <v>0</v>
      </c>
    </row>
    <row r="118" spans="2:17" x14ac:dyDescent="0.25">
      <c r="B118" s="103">
        <v>102</v>
      </c>
      <c r="C118" s="185">
        <f>IF(Eingabe!$AN$5&gt;365,C117+1,C117+1)</f>
        <v>11</v>
      </c>
      <c r="D118" s="164">
        <f t="shared" si="8"/>
        <v>11</v>
      </c>
      <c r="E118" s="185">
        <f>IF(AND(Eingabe!$AN$5&lt;&gt;"",Eingabe!$AN$5&lt;=365),4,IF(AND(Eingabe!$AN$5&lt;&gt;"",Eingabe!$AN$5&gt;365),4,IF(Eingabe!$AN$5="","","Fehler")))</f>
        <v>4</v>
      </c>
      <c r="F118" s="240" t="str">
        <f>IF(Eingabe!$T$7&lt;&gt;"",Eingabe!$T$7,"")</f>
        <v/>
      </c>
      <c r="G118" s="187" t="str">
        <f t="shared" si="9"/>
        <v/>
      </c>
      <c r="H118" s="153" t="str">
        <f>IF(AND(Eingabe!$AN$5&gt;365,Eingabe!$O27&lt;&gt;"",Eingabe!$P27&lt;&gt;"",Eingabe!$Q27&lt;&gt;"",Eingabe!$R27&lt;&gt;""),"OK SJ",IF(AND(Eingabe!$AN$5&lt;=365,Eingabe!$O28&lt;&gt;"",Eingabe!$P28&lt;&gt;"",Eingabe!$Q28&lt;&gt;"",Eingabe!$R28&lt;&gt;""),"OK","Daten unvollst."))</f>
        <v>Daten unvollst.</v>
      </c>
      <c r="I118" s="171">
        <f>IF(Eingabe!$AN$5&gt;365,Eingabe!$O27,Eingabe!$O28)</f>
        <v>0</v>
      </c>
      <c r="J118" s="190">
        <f>IF(Eingabe!$AN$5&gt;365,Eingabe!$P27,Eingabe!$P28)</f>
        <v>0</v>
      </c>
      <c r="K118" s="194">
        <f>IF(Eingabe!$AN$5&gt;365,Eingabe!$Q27,Eingabe!$Q28)</f>
        <v>0</v>
      </c>
      <c r="L118" s="172">
        <f>IF(Eingabe!$AN$5&gt;365,Eingabe!$R27,Eingabe!$R28)</f>
        <v>0</v>
      </c>
      <c r="M118" s="272" t="str">
        <f t="shared" si="10"/>
        <v>Daten unvollst.</v>
      </c>
      <c r="N118" s="196" t="str">
        <f t="shared" si="11"/>
        <v>Daten</v>
      </c>
      <c r="O118" s="104" t="str">
        <f t="shared" si="12"/>
        <v>Daten</v>
      </c>
      <c r="P118" s="200">
        <f t="shared" si="13"/>
        <v>0</v>
      </c>
      <c r="Q118" s="154">
        <f t="shared" si="14"/>
        <v>0</v>
      </c>
    </row>
    <row r="119" spans="2:17" x14ac:dyDescent="0.25">
      <c r="B119" s="103">
        <v>103</v>
      </c>
      <c r="C119" s="185">
        <f>IF(Eingabe!$AN$5&gt;365,C118+1,C118+1)</f>
        <v>12</v>
      </c>
      <c r="D119" s="164">
        <f t="shared" si="8"/>
        <v>12</v>
      </c>
      <c r="E119" s="185">
        <f>IF(AND(Eingabe!$AN$5&lt;&gt;"",Eingabe!$AN$5&lt;=365),4,IF(AND(Eingabe!$AN$5&lt;&gt;"",Eingabe!$AN$5&gt;365),4,IF(Eingabe!$AN$5="","","Fehler")))</f>
        <v>4</v>
      </c>
      <c r="F119" s="240" t="str">
        <f>IF(Eingabe!$T$7&lt;&gt;"",Eingabe!$T$7,"")</f>
        <v/>
      </c>
      <c r="G119" s="187" t="str">
        <f t="shared" si="9"/>
        <v/>
      </c>
      <c r="H119" s="153" t="str">
        <f>IF(AND(Eingabe!$AN$5&gt;365,Eingabe!$O28&lt;&gt;"",Eingabe!$P28&lt;&gt;"",Eingabe!$Q28&lt;&gt;"",Eingabe!$R28&lt;&gt;""),"OK SJ",IF(AND(Eingabe!$AN$5&lt;=365,Eingabe!$O29&lt;&gt;"",Eingabe!$P29&lt;&gt;"",Eingabe!$Q29&lt;&gt;"",Eingabe!$R29&lt;&gt;""),"OK","Daten unvollst."))</f>
        <v>Daten unvollst.</v>
      </c>
      <c r="I119" s="171">
        <f>IF(Eingabe!$AN$5&gt;365,Eingabe!$O28,Eingabe!$O29)</f>
        <v>0</v>
      </c>
      <c r="J119" s="190">
        <f>IF(Eingabe!$AN$5&gt;365,Eingabe!$P28,Eingabe!$P29)</f>
        <v>0</v>
      </c>
      <c r="K119" s="194">
        <f>IF(Eingabe!$AN$5&gt;365,Eingabe!$Q28,Eingabe!$Q29)</f>
        <v>0</v>
      </c>
      <c r="L119" s="172">
        <f>IF(Eingabe!$AN$5&gt;365,Eingabe!$R28,Eingabe!$R29)</f>
        <v>0</v>
      </c>
      <c r="M119" s="272" t="str">
        <f t="shared" si="10"/>
        <v>Daten unvollst.</v>
      </c>
      <c r="N119" s="196" t="str">
        <f t="shared" si="11"/>
        <v>Daten</v>
      </c>
      <c r="O119" s="104" t="str">
        <f t="shared" si="12"/>
        <v>Daten</v>
      </c>
      <c r="P119" s="200">
        <f t="shared" si="13"/>
        <v>0</v>
      </c>
      <c r="Q119" s="154">
        <f t="shared" si="14"/>
        <v>0</v>
      </c>
    </row>
    <row r="120" spans="2:17" x14ac:dyDescent="0.25">
      <c r="B120" s="103">
        <v>104</v>
      </c>
      <c r="C120" s="185">
        <f>IF(Eingabe!$AN$5&gt;365,C119+1,C119+1)</f>
        <v>13</v>
      </c>
      <c r="D120" s="164">
        <f t="shared" si="8"/>
        <v>13</v>
      </c>
      <c r="E120" s="185">
        <f>IF(AND(Eingabe!$AN$5&lt;&gt;"",Eingabe!$AN$5&lt;=365),4,IF(AND(Eingabe!$AN$5&lt;&gt;"",Eingabe!$AN$5&gt;365),4,IF(Eingabe!$AN$5="","","Fehler")))</f>
        <v>4</v>
      </c>
      <c r="F120" s="240" t="str">
        <f>IF(Eingabe!$T$7&lt;&gt;"",Eingabe!$T$7,"")</f>
        <v/>
      </c>
      <c r="G120" s="187" t="str">
        <f t="shared" si="9"/>
        <v/>
      </c>
      <c r="H120" s="153" t="str">
        <f>IF(AND(Eingabe!$AN$5&gt;365,Eingabe!$O29&lt;&gt;"",Eingabe!$P29&lt;&gt;"",Eingabe!$Q29&lt;&gt;"",Eingabe!$R29&lt;&gt;""),"OK SJ",IF(AND(Eingabe!$AN$5&lt;=365,Eingabe!$O30&lt;&gt;"",Eingabe!$P30&lt;&gt;"",Eingabe!$Q30&lt;&gt;"",Eingabe!$R30&lt;&gt;""),"OK","Daten unvollst."))</f>
        <v>Daten unvollst.</v>
      </c>
      <c r="I120" s="171">
        <f>IF(Eingabe!$AN$5&gt;365,Eingabe!$O29,Eingabe!$O30)</f>
        <v>0</v>
      </c>
      <c r="J120" s="190">
        <f>IF(Eingabe!$AN$5&gt;365,Eingabe!$P29,Eingabe!$P30)</f>
        <v>0</v>
      </c>
      <c r="K120" s="194">
        <f>IF(Eingabe!$AN$5&gt;365,Eingabe!$Q29,Eingabe!$Q30)</f>
        <v>0</v>
      </c>
      <c r="L120" s="172">
        <f>IF(Eingabe!$AN$5&gt;365,Eingabe!$R29,Eingabe!$R30)</f>
        <v>0</v>
      </c>
      <c r="M120" s="272" t="str">
        <f t="shared" si="10"/>
        <v>Daten unvollst.</v>
      </c>
      <c r="N120" s="196" t="str">
        <f t="shared" si="11"/>
        <v>Daten</v>
      </c>
      <c r="O120" s="104" t="str">
        <f t="shared" si="12"/>
        <v>Daten</v>
      </c>
      <c r="P120" s="200">
        <f t="shared" si="13"/>
        <v>0</v>
      </c>
      <c r="Q120" s="154">
        <f t="shared" si="14"/>
        <v>0</v>
      </c>
    </row>
    <row r="121" spans="2:17" x14ac:dyDescent="0.25">
      <c r="B121" s="103">
        <v>105</v>
      </c>
      <c r="C121" s="185">
        <f>IF(Eingabe!$AN$5&gt;365,C120+1,C120+1)</f>
        <v>14</v>
      </c>
      <c r="D121" s="164">
        <f t="shared" si="8"/>
        <v>14</v>
      </c>
      <c r="E121" s="185">
        <f>IF(AND(Eingabe!$AN$5&lt;&gt;"",Eingabe!$AN$5&lt;=365),4,IF(AND(Eingabe!$AN$5&lt;&gt;"",Eingabe!$AN$5&gt;365),4,IF(Eingabe!$AN$5="","","Fehler")))</f>
        <v>4</v>
      </c>
      <c r="F121" s="240" t="str">
        <f>IF(Eingabe!$T$7&lt;&gt;"",Eingabe!$T$7,"")</f>
        <v/>
      </c>
      <c r="G121" s="187" t="str">
        <f t="shared" si="9"/>
        <v/>
      </c>
      <c r="H121" s="153" t="str">
        <f>IF(AND(Eingabe!$AN$5&gt;365,Eingabe!$O30&lt;&gt;"",Eingabe!$P30&lt;&gt;"",Eingabe!$Q30&lt;&gt;"",Eingabe!$R30&lt;&gt;""),"OK SJ",IF(AND(Eingabe!$AN$5&lt;=365,Eingabe!$O31&lt;&gt;"",Eingabe!$P31&lt;&gt;"",Eingabe!$Q31&lt;&gt;"",Eingabe!$R31&lt;&gt;""),"OK","Daten unvollst."))</f>
        <v>Daten unvollst.</v>
      </c>
      <c r="I121" s="171">
        <f>IF(Eingabe!$AN$5&gt;365,Eingabe!$O30,Eingabe!$O31)</f>
        <v>0</v>
      </c>
      <c r="J121" s="190">
        <f>IF(Eingabe!$AN$5&gt;365,Eingabe!$P30,Eingabe!$P31)</f>
        <v>0</v>
      </c>
      <c r="K121" s="194">
        <f>IF(Eingabe!$AN$5&gt;365,Eingabe!$Q30,Eingabe!$Q31)</f>
        <v>0</v>
      </c>
      <c r="L121" s="172">
        <f>IF(Eingabe!$AN$5&gt;365,Eingabe!$R30,Eingabe!$R31)</f>
        <v>0</v>
      </c>
      <c r="M121" s="272" t="str">
        <f t="shared" si="10"/>
        <v>Daten unvollst.</v>
      </c>
      <c r="N121" s="196" t="str">
        <f t="shared" si="11"/>
        <v>Daten</v>
      </c>
      <c r="O121" s="104" t="str">
        <f t="shared" si="12"/>
        <v>Daten</v>
      </c>
      <c r="P121" s="200">
        <f t="shared" si="13"/>
        <v>0</v>
      </c>
      <c r="Q121" s="154">
        <f t="shared" si="14"/>
        <v>0</v>
      </c>
    </row>
    <row r="122" spans="2:17" x14ac:dyDescent="0.25">
      <c r="B122" s="103">
        <v>106</v>
      </c>
      <c r="C122" s="185">
        <f>IF(Eingabe!$AN$5&gt;365,C121+1,C121+1)</f>
        <v>15</v>
      </c>
      <c r="D122" s="164">
        <f t="shared" si="8"/>
        <v>15</v>
      </c>
      <c r="E122" s="185">
        <f>IF(AND(Eingabe!$AN$5&lt;&gt;"",Eingabe!$AN$5&lt;=365),4,IF(AND(Eingabe!$AN$5&lt;&gt;"",Eingabe!$AN$5&gt;365),4,IF(Eingabe!$AN$5="","","Fehler")))</f>
        <v>4</v>
      </c>
      <c r="F122" s="240" t="str">
        <f>IF(Eingabe!$T$7&lt;&gt;"",Eingabe!$T$7,"")</f>
        <v/>
      </c>
      <c r="G122" s="187" t="str">
        <f t="shared" si="9"/>
        <v/>
      </c>
      <c r="H122" s="153" t="str">
        <f>IF(AND(Eingabe!$AN$5&gt;365,Eingabe!$O31&lt;&gt;"",Eingabe!$P31&lt;&gt;"",Eingabe!$Q31&lt;&gt;"",Eingabe!$R31&lt;&gt;""),"OK SJ",IF(AND(Eingabe!$AN$5&lt;=365,Eingabe!$O32&lt;&gt;"",Eingabe!$P32&lt;&gt;"",Eingabe!$Q32&lt;&gt;"",Eingabe!$R32&lt;&gt;""),"OK","Daten unvollst."))</f>
        <v>Daten unvollst.</v>
      </c>
      <c r="I122" s="171">
        <f>IF(Eingabe!$AN$5&gt;365,Eingabe!$O31,Eingabe!$O32)</f>
        <v>0</v>
      </c>
      <c r="J122" s="190">
        <f>IF(Eingabe!$AN$5&gt;365,Eingabe!$P31,Eingabe!$P32)</f>
        <v>0</v>
      </c>
      <c r="K122" s="194">
        <f>IF(Eingabe!$AN$5&gt;365,Eingabe!$Q31,Eingabe!$Q32)</f>
        <v>0</v>
      </c>
      <c r="L122" s="172">
        <f>IF(Eingabe!$AN$5&gt;365,Eingabe!$R31,Eingabe!$R32)</f>
        <v>0</v>
      </c>
      <c r="M122" s="272" t="str">
        <f t="shared" si="10"/>
        <v>Daten unvollst.</v>
      </c>
      <c r="N122" s="196" t="str">
        <f t="shared" si="11"/>
        <v>Daten</v>
      </c>
      <c r="O122" s="104" t="str">
        <f t="shared" si="12"/>
        <v>Daten</v>
      </c>
      <c r="P122" s="200">
        <f t="shared" si="13"/>
        <v>0</v>
      </c>
      <c r="Q122" s="154">
        <f t="shared" si="14"/>
        <v>0</v>
      </c>
    </row>
    <row r="123" spans="2:17" x14ac:dyDescent="0.25">
      <c r="B123" s="103">
        <v>107</v>
      </c>
      <c r="C123" s="185">
        <f>IF(Eingabe!$AN$5&gt;365,C122+1,C122+1)</f>
        <v>16</v>
      </c>
      <c r="D123" s="164">
        <f t="shared" si="8"/>
        <v>16</v>
      </c>
      <c r="E123" s="185">
        <f>IF(AND(Eingabe!$AN$5&lt;&gt;"",Eingabe!$AN$5&lt;=365),4,IF(AND(Eingabe!$AN$5&lt;&gt;"",Eingabe!$AN$5&gt;365),4,IF(Eingabe!$AN$5="","","Fehler")))</f>
        <v>4</v>
      </c>
      <c r="F123" s="240" t="str">
        <f>IF(Eingabe!$T$7&lt;&gt;"",Eingabe!$T$7,"")</f>
        <v/>
      </c>
      <c r="G123" s="187" t="str">
        <f t="shared" si="9"/>
        <v/>
      </c>
      <c r="H123" s="153" t="str">
        <f>IF(AND(Eingabe!$AN$5&gt;365,Eingabe!$O32&lt;&gt;"",Eingabe!$P32&lt;&gt;"",Eingabe!$Q32&lt;&gt;"",Eingabe!$R32&lt;&gt;""),"OK SJ",IF(AND(Eingabe!$AN$5&lt;=365,Eingabe!$O33&lt;&gt;"",Eingabe!$P33&lt;&gt;"",Eingabe!$Q33&lt;&gt;"",Eingabe!$R33&lt;&gt;""),"OK","Daten unvollst."))</f>
        <v>Daten unvollst.</v>
      </c>
      <c r="I123" s="171">
        <f>IF(Eingabe!$AN$5&gt;365,Eingabe!$O32,Eingabe!$O33)</f>
        <v>0</v>
      </c>
      <c r="J123" s="190">
        <f>IF(Eingabe!$AN$5&gt;365,Eingabe!$P32,Eingabe!$P33)</f>
        <v>0</v>
      </c>
      <c r="K123" s="194">
        <f>IF(Eingabe!$AN$5&gt;365,Eingabe!$Q32,Eingabe!$Q33)</f>
        <v>0</v>
      </c>
      <c r="L123" s="172">
        <f>IF(Eingabe!$AN$5&gt;365,Eingabe!$R32,Eingabe!$R33)</f>
        <v>0</v>
      </c>
      <c r="M123" s="272" t="str">
        <f t="shared" si="10"/>
        <v>Daten unvollst.</v>
      </c>
      <c r="N123" s="196" t="str">
        <f t="shared" si="11"/>
        <v>Daten</v>
      </c>
      <c r="O123" s="104" t="str">
        <f t="shared" si="12"/>
        <v>Daten</v>
      </c>
      <c r="P123" s="200">
        <f t="shared" si="13"/>
        <v>0</v>
      </c>
      <c r="Q123" s="154">
        <f t="shared" si="14"/>
        <v>0</v>
      </c>
    </row>
    <row r="124" spans="2:17" x14ac:dyDescent="0.25">
      <c r="B124" s="103">
        <v>108</v>
      </c>
      <c r="C124" s="185">
        <f>IF(Eingabe!$AN$5&gt;365,C123+1,C123+1)</f>
        <v>17</v>
      </c>
      <c r="D124" s="164">
        <f t="shared" si="8"/>
        <v>17</v>
      </c>
      <c r="E124" s="185">
        <f>IF(AND(Eingabe!$AN$5&lt;&gt;"",Eingabe!$AN$5&lt;=365),4,IF(AND(Eingabe!$AN$5&lt;&gt;"",Eingabe!$AN$5&gt;365),4,IF(Eingabe!$AN$5="","","Fehler")))</f>
        <v>4</v>
      </c>
      <c r="F124" s="240" t="str">
        <f>IF(Eingabe!$T$7&lt;&gt;"",Eingabe!$T$7,"")</f>
        <v/>
      </c>
      <c r="G124" s="187" t="str">
        <f t="shared" si="9"/>
        <v/>
      </c>
      <c r="H124" s="153" t="str">
        <f>IF(AND(Eingabe!$AN$5&gt;365,Eingabe!$O33&lt;&gt;"",Eingabe!$P33&lt;&gt;"",Eingabe!$Q33&lt;&gt;"",Eingabe!$R33&lt;&gt;""),"OK SJ",IF(AND(Eingabe!$AN$5&lt;=365,Eingabe!$O34&lt;&gt;"",Eingabe!$P34&lt;&gt;"",Eingabe!$Q34&lt;&gt;"",Eingabe!$R34&lt;&gt;""),"OK","Daten unvollst."))</f>
        <v>Daten unvollst.</v>
      </c>
      <c r="I124" s="171">
        <f>IF(Eingabe!$AN$5&gt;365,Eingabe!$O33,Eingabe!$O34)</f>
        <v>0</v>
      </c>
      <c r="J124" s="190">
        <f>IF(Eingabe!$AN$5&gt;365,Eingabe!$P33,Eingabe!$P34)</f>
        <v>0</v>
      </c>
      <c r="K124" s="194">
        <f>IF(Eingabe!$AN$5&gt;365,Eingabe!$Q33,Eingabe!$Q34)</f>
        <v>0</v>
      </c>
      <c r="L124" s="172">
        <f>IF(Eingabe!$AN$5&gt;365,Eingabe!$R33,Eingabe!$R34)</f>
        <v>0</v>
      </c>
      <c r="M124" s="272" t="str">
        <f t="shared" si="10"/>
        <v>Daten unvollst.</v>
      </c>
      <c r="N124" s="196" t="str">
        <f t="shared" si="11"/>
        <v>Daten</v>
      </c>
      <c r="O124" s="104" t="str">
        <f t="shared" si="12"/>
        <v>Daten</v>
      </c>
      <c r="P124" s="200">
        <f t="shared" si="13"/>
        <v>0</v>
      </c>
      <c r="Q124" s="154">
        <f t="shared" si="14"/>
        <v>0</v>
      </c>
    </row>
    <row r="125" spans="2:17" x14ac:dyDescent="0.25">
      <c r="B125" s="103">
        <v>109</v>
      </c>
      <c r="C125" s="185">
        <f>IF(Eingabe!$AN$5&gt;365,C124+1,C124+1)</f>
        <v>18</v>
      </c>
      <c r="D125" s="164">
        <f t="shared" si="8"/>
        <v>18</v>
      </c>
      <c r="E125" s="185">
        <f>IF(AND(Eingabe!$AN$5&lt;&gt;"",Eingabe!$AN$5&lt;=365),4,IF(AND(Eingabe!$AN$5&lt;&gt;"",Eingabe!$AN$5&gt;365),4,IF(Eingabe!$AN$5="","","Fehler")))</f>
        <v>4</v>
      </c>
      <c r="F125" s="240" t="str">
        <f>IF(Eingabe!$T$7&lt;&gt;"",Eingabe!$T$7,"")</f>
        <v/>
      </c>
      <c r="G125" s="187" t="str">
        <f t="shared" si="9"/>
        <v/>
      </c>
      <c r="H125" s="153" t="str">
        <f>IF(AND(Eingabe!$AN$5&gt;365,Eingabe!$O34&lt;&gt;"",Eingabe!$P34&lt;&gt;"",Eingabe!$Q34&lt;&gt;"",Eingabe!$R34&lt;&gt;""),"OK SJ",IF(AND(Eingabe!$AN$5&lt;=365,Eingabe!$O35&lt;&gt;"",Eingabe!$P35&lt;&gt;"",Eingabe!$Q35&lt;&gt;"",Eingabe!$R35&lt;&gt;""),"OK","Daten unvollst."))</f>
        <v>Daten unvollst.</v>
      </c>
      <c r="I125" s="171">
        <f>IF(Eingabe!$AN$5&gt;365,Eingabe!$O34,Eingabe!$O35)</f>
        <v>0</v>
      </c>
      <c r="J125" s="190">
        <f>IF(Eingabe!$AN$5&gt;365,Eingabe!$P34,Eingabe!$P35)</f>
        <v>0</v>
      </c>
      <c r="K125" s="194">
        <f>IF(Eingabe!$AN$5&gt;365,Eingabe!$Q34,Eingabe!$Q35)</f>
        <v>0</v>
      </c>
      <c r="L125" s="172">
        <f>IF(Eingabe!$AN$5&gt;365,Eingabe!$R34,Eingabe!$R35)</f>
        <v>0</v>
      </c>
      <c r="M125" s="272" t="str">
        <f t="shared" si="10"/>
        <v>Daten unvollst.</v>
      </c>
      <c r="N125" s="196" t="str">
        <f t="shared" si="11"/>
        <v>Daten</v>
      </c>
      <c r="O125" s="104" t="str">
        <f t="shared" si="12"/>
        <v>Daten</v>
      </c>
      <c r="P125" s="200">
        <f t="shared" si="13"/>
        <v>0</v>
      </c>
      <c r="Q125" s="154">
        <f t="shared" si="14"/>
        <v>0</v>
      </c>
    </row>
    <row r="126" spans="2:17" x14ac:dyDescent="0.25">
      <c r="B126" s="103">
        <v>110</v>
      </c>
      <c r="C126" s="185">
        <f>IF(Eingabe!$AN$5&gt;365,C125+1,C125+1)</f>
        <v>19</v>
      </c>
      <c r="D126" s="164">
        <f t="shared" si="8"/>
        <v>19</v>
      </c>
      <c r="E126" s="185">
        <f>IF(AND(Eingabe!$AN$5&lt;&gt;"",Eingabe!$AN$5&lt;=365),4,IF(AND(Eingabe!$AN$5&lt;&gt;"",Eingabe!$AN$5&gt;365),4,IF(Eingabe!$AN$5="","","Fehler")))</f>
        <v>4</v>
      </c>
      <c r="F126" s="240" t="str">
        <f>IF(Eingabe!$T$7&lt;&gt;"",Eingabe!$T$7,"")</f>
        <v/>
      </c>
      <c r="G126" s="187" t="str">
        <f t="shared" si="9"/>
        <v/>
      </c>
      <c r="H126" s="153" t="str">
        <f>IF(AND(Eingabe!$AN$5&gt;365,Eingabe!$O35&lt;&gt;"",Eingabe!$P35&lt;&gt;"",Eingabe!$Q35&lt;&gt;"",Eingabe!$R35&lt;&gt;""),"OK SJ",IF(AND(Eingabe!$AN$5&lt;=365,Eingabe!$O36&lt;&gt;"",Eingabe!$P36&lt;&gt;"",Eingabe!$Q36&lt;&gt;"",Eingabe!$R36&lt;&gt;""),"OK","Daten unvollst."))</f>
        <v>Daten unvollst.</v>
      </c>
      <c r="I126" s="171">
        <f>IF(Eingabe!$AN$5&gt;365,Eingabe!$O35,Eingabe!$O36)</f>
        <v>0</v>
      </c>
      <c r="J126" s="190">
        <f>IF(Eingabe!$AN$5&gt;365,Eingabe!$P35,Eingabe!$P36)</f>
        <v>0</v>
      </c>
      <c r="K126" s="194">
        <f>IF(Eingabe!$AN$5&gt;365,Eingabe!$Q35,Eingabe!$Q36)</f>
        <v>0</v>
      </c>
      <c r="L126" s="172">
        <f>IF(Eingabe!$AN$5&gt;365,Eingabe!$R35,Eingabe!$R36)</f>
        <v>0</v>
      </c>
      <c r="M126" s="272" t="str">
        <f t="shared" si="10"/>
        <v>Daten unvollst.</v>
      </c>
      <c r="N126" s="196" t="str">
        <f t="shared" si="11"/>
        <v>Daten</v>
      </c>
      <c r="O126" s="104" t="str">
        <f t="shared" si="12"/>
        <v>Daten</v>
      </c>
      <c r="P126" s="200">
        <f t="shared" si="13"/>
        <v>0</v>
      </c>
      <c r="Q126" s="154">
        <f t="shared" si="14"/>
        <v>0</v>
      </c>
    </row>
    <row r="127" spans="2:17" x14ac:dyDescent="0.25">
      <c r="B127" s="103">
        <v>111</v>
      </c>
      <c r="C127" s="185">
        <f>IF(Eingabe!$AN$5&gt;365,C126+1,C126+1)</f>
        <v>20</v>
      </c>
      <c r="D127" s="164">
        <f t="shared" si="8"/>
        <v>20</v>
      </c>
      <c r="E127" s="185">
        <f>IF(AND(Eingabe!$AN$5&lt;&gt;"",Eingabe!$AN$5&lt;=365),4,IF(AND(Eingabe!$AN$5&lt;&gt;"",Eingabe!$AN$5&gt;365),4,IF(Eingabe!$AN$5="","","Fehler")))</f>
        <v>4</v>
      </c>
      <c r="F127" s="240" t="str">
        <f>IF(Eingabe!$T$7&lt;&gt;"",Eingabe!$T$7,"")</f>
        <v/>
      </c>
      <c r="G127" s="187" t="str">
        <f t="shared" si="9"/>
        <v/>
      </c>
      <c r="H127" s="153" t="str">
        <f>IF(AND(Eingabe!$AN$5&gt;365,Eingabe!$O36&lt;&gt;"",Eingabe!$P36&lt;&gt;"",Eingabe!$Q36&lt;&gt;"",Eingabe!$R36&lt;&gt;""),"OK SJ",IF(AND(Eingabe!$AN$5&lt;=365,Eingabe!$O37&lt;&gt;"",Eingabe!$P37&lt;&gt;"",Eingabe!$Q37&lt;&gt;"",Eingabe!$R37&lt;&gt;""),"OK","Daten unvollst."))</f>
        <v>Daten unvollst.</v>
      </c>
      <c r="I127" s="171">
        <f>IF(Eingabe!$AN$5&gt;365,Eingabe!$O36,Eingabe!$O37)</f>
        <v>0</v>
      </c>
      <c r="J127" s="190">
        <f>IF(Eingabe!$AN$5&gt;365,Eingabe!$P36,Eingabe!$P37)</f>
        <v>0</v>
      </c>
      <c r="K127" s="194">
        <f>IF(Eingabe!$AN$5&gt;365,Eingabe!$Q36,Eingabe!$Q37)</f>
        <v>0</v>
      </c>
      <c r="L127" s="172">
        <f>IF(Eingabe!$AN$5&gt;365,Eingabe!$R36,Eingabe!$R37)</f>
        <v>0</v>
      </c>
      <c r="M127" s="272" t="str">
        <f t="shared" si="10"/>
        <v>Daten unvollst.</v>
      </c>
      <c r="N127" s="196" t="str">
        <f t="shared" si="11"/>
        <v>Daten</v>
      </c>
      <c r="O127" s="104" t="str">
        <f t="shared" si="12"/>
        <v>Daten</v>
      </c>
      <c r="P127" s="200">
        <f t="shared" si="13"/>
        <v>0</v>
      </c>
      <c r="Q127" s="154">
        <f t="shared" si="14"/>
        <v>0</v>
      </c>
    </row>
    <row r="128" spans="2:17" x14ac:dyDescent="0.25">
      <c r="B128" s="103">
        <v>112</v>
      </c>
      <c r="C128" s="185">
        <f>IF(Eingabe!$AN$5&gt;365,C127+1,C127+1)</f>
        <v>21</v>
      </c>
      <c r="D128" s="164">
        <f t="shared" si="8"/>
        <v>21</v>
      </c>
      <c r="E128" s="185">
        <f>IF(AND(Eingabe!$AN$5&lt;&gt;"",Eingabe!$AN$5&lt;=365),4,IF(AND(Eingabe!$AN$5&lt;&gt;"",Eingabe!$AN$5&gt;365),4,IF(Eingabe!$AN$5="","","Fehler")))</f>
        <v>4</v>
      </c>
      <c r="F128" s="240" t="str">
        <f>IF(Eingabe!$T$7&lt;&gt;"",Eingabe!$T$7,"")</f>
        <v/>
      </c>
      <c r="G128" s="187" t="str">
        <f t="shared" si="9"/>
        <v/>
      </c>
      <c r="H128" s="153" t="str">
        <f>IF(AND(Eingabe!$AN$5&gt;365,Eingabe!$O37&lt;&gt;"",Eingabe!$P37&lt;&gt;"",Eingabe!$Q37&lt;&gt;"",Eingabe!$R37&lt;&gt;""),"OK SJ",IF(AND(Eingabe!$AN$5&lt;=365,Eingabe!$O38&lt;&gt;"",Eingabe!$P38&lt;&gt;"",Eingabe!$Q38&lt;&gt;"",Eingabe!$R38&lt;&gt;""),"OK","Daten unvollst."))</f>
        <v>Daten unvollst.</v>
      </c>
      <c r="I128" s="171">
        <f>IF(Eingabe!$AN$5&gt;365,Eingabe!$O37,Eingabe!$O38)</f>
        <v>0</v>
      </c>
      <c r="J128" s="190">
        <f>IF(Eingabe!$AN$5&gt;365,Eingabe!$P37,Eingabe!$P38)</f>
        <v>0</v>
      </c>
      <c r="K128" s="194">
        <f>IF(Eingabe!$AN$5&gt;365,Eingabe!$Q37,Eingabe!$Q38)</f>
        <v>0</v>
      </c>
      <c r="L128" s="172">
        <f>IF(Eingabe!$AN$5&gt;365,Eingabe!$R37,Eingabe!$R38)</f>
        <v>0</v>
      </c>
      <c r="M128" s="272" t="str">
        <f t="shared" si="10"/>
        <v>Daten unvollst.</v>
      </c>
      <c r="N128" s="196" t="str">
        <f t="shared" si="11"/>
        <v>Daten</v>
      </c>
      <c r="O128" s="104" t="str">
        <f t="shared" si="12"/>
        <v>Daten</v>
      </c>
      <c r="P128" s="200">
        <f t="shared" si="13"/>
        <v>0</v>
      </c>
      <c r="Q128" s="154">
        <f t="shared" si="14"/>
        <v>0</v>
      </c>
    </row>
    <row r="129" spans="2:17" x14ac:dyDescent="0.25">
      <c r="B129" s="103">
        <v>113</v>
      </c>
      <c r="C129" s="185">
        <f>IF(Eingabe!$AN$5&gt;365,C128+1,C128+1)</f>
        <v>22</v>
      </c>
      <c r="D129" s="164">
        <f t="shared" si="8"/>
        <v>22</v>
      </c>
      <c r="E129" s="185">
        <f>IF(AND(Eingabe!$AN$5&lt;&gt;"",Eingabe!$AN$5&lt;=365),4,IF(AND(Eingabe!$AN$5&lt;&gt;"",Eingabe!$AN$5&gt;365),4,IF(Eingabe!$AN$5="","","Fehler")))</f>
        <v>4</v>
      </c>
      <c r="F129" s="240" t="str">
        <f>IF(Eingabe!$T$7&lt;&gt;"",Eingabe!$T$7,"")</f>
        <v/>
      </c>
      <c r="G129" s="187" t="str">
        <f t="shared" si="9"/>
        <v/>
      </c>
      <c r="H129" s="153" t="str">
        <f>IF(AND(Eingabe!$AN$5&gt;365,Eingabe!$O38&lt;&gt;"",Eingabe!$P38&lt;&gt;"",Eingabe!$Q38&lt;&gt;"",Eingabe!$R38&lt;&gt;""),"OK SJ",IF(AND(Eingabe!$AN$5&lt;=365,Eingabe!$O39&lt;&gt;"",Eingabe!$P39&lt;&gt;"",Eingabe!$Q39&lt;&gt;"",Eingabe!$R39&lt;&gt;""),"OK","Daten unvollst."))</f>
        <v>Daten unvollst.</v>
      </c>
      <c r="I129" s="171">
        <f>IF(Eingabe!$AN$5&gt;365,Eingabe!$O38,Eingabe!$O39)</f>
        <v>0</v>
      </c>
      <c r="J129" s="190">
        <f>IF(Eingabe!$AN$5&gt;365,Eingabe!$P38,Eingabe!$P39)</f>
        <v>0</v>
      </c>
      <c r="K129" s="194">
        <f>IF(Eingabe!$AN$5&gt;365,Eingabe!$Q38,Eingabe!$Q39)</f>
        <v>0</v>
      </c>
      <c r="L129" s="172">
        <f>IF(Eingabe!$AN$5&gt;365,Eingabe!$R38,Eingabe!$R39)</f>
        <v>0</v>
      </c>
      <c r="M129" s="272" t="str">
        <f t="shared" si="10"/>
        <v>Daten unvollst.</v>
      </c>
      <c r="N129" s="196" t="str">
        <f t="shared" si="11"/>
        <v>Daten</v>
      </c>
      <c r="O129" s="104" t="str">
        <f t="shared" si="12"/>
        <v>Daten</v>
      </c>
      <c r="P129" s="200">
        <f t="shared" si="13"/>
        <v>0</v>
      </c>
      <c r="Q129" s="154">
        <f t="shared" si="14"/>
        <v>0</v>
      </c>
    </row>
    <row r="130" spans="2:17" x14ac:dyDescent="0.25">
      <c r="B130" s="103">
        <v>114</v>
      </c>
      <c r="C130" s="185">
        <f>IF(Eingabe!$AN$5&gt;365,C129+1,C129+1)</f>
        <v>23</v>
      </c>
      <c r="D130" s="164">
        <f t="shared" si="8"/>
        <v>23</v>
      </c>
      <c r="E130" s="185">
        <f>IF(AND(Eingabe!$AN$5&lt;&gt;"",Eingabe!$AN$5&lt;=365),4,IF(AND(Eingabe!$AN$5&lt;&gt;"",Eingabe!$AN$5&gt;365),4,IF(Eingabe!$AN$5="","","Fehler")))</f>
        <v>4</v>
      </c>
      <c r="F130" s="240" t="str">
        <f>IF(Eingabe!$T$7&lt;&gt;"",Eingabe!$T$7,"")</f>
        <v/>
      </c>
      <c r="G130" s="187" t="str">
        <f t="shared" si="9"/>
        <v/>
      </c>
      <c r="H130" s="153" t="str">
        <f>IF(AND(Eingabe!$AN$5&gt;365,Eingabe!$O39&lt;&gt;"",Eingabe!$P39&lt;&gt;"",Eingabe!$Q39&lt;&gt;"",Eingabe!$R39&lt;&gt;""),"OK SJ",IF(AND(Eingabe!$AN$5&lt;=365,Eingabe!$O40&lt;&gt;"",Eingabe!$P40&lt;&gt;"",Eingabe!$Q40&lt;&gt;"",Eingabe!$R40&lt;&gt;""),"OK","Daten unvollst."))</f>
        <v>Daten unvollst.</v>
      </c>
      <c r="I130" s="171">
        <f>IF(Eingabe!$AN$5&gt;365,Eingabe!$O39,Eingabe!$O40)</f>
        <v>0</v>
      </c>
      <c r="J130" s="190">
        <f>IF(Eingabe!$AN$5&gt;365,Eingabe!$P39,Eingabe!$P40)</f>
        <v>0</v>
      </c>
      <c r="K130" s="194">
        <f>IF(Eingabe!$AN$5&gt;365,Eingabe!$Q39,Eingabe!$Q40)</f>
        <v>0</v>
      </c>
      <c r="L130" s="172">
        <f>IF(Eingabe!$AN$5&gt;365,Eingabe!$R39,Eingabe!$R40)</f>
        <v>0</v>
      </c>
      <c r="M130" s="272" t="str">
        <f t="shared" si="10"/>
        <v>Daten unvollst.</v>
      </c>
      <c r="N130" s="196" t="str">
        <f t="shared" si="11"/>
        <v>Daten</v>
      </c>
      <c r="O130" s="104" t="str">
        <f t="shared" si="12"/>
        <v>Daten</v>
      </c>
      <c r="P130" s="200">
        <f t="shared" si="13"/>
        <v>0</v>
      </c>
      <c r="Q130" s="154">
        <f t="shared" si="14"/>
        <v>0</v>
      </c>
    </row>
    <row r="131" spans="2:17" x14ac:dyDescent="0.25">
      <c r="B131" s="103">
        <v>115</v>
      </c>
      <c r="C131" s="185">
        <f>IF(Eingabe!$AN$5&gt;365,C130+1,C130+1)</f>
        <v>24</v>
      </c>
      <c r="D131" s="164">
        <f t="shared" si="8"/>
        <v>24</v>
      </c>
      <c r="E131" s="185">
        <f>IF(AND(Eingabe!$AN$5&lt;&gt;"",Eingabe!$AN$5&lt;=365),4,IF(AND(Eingabe!$AN$5&lt;&gt;"",Eingabe!$AN$5&gt;365),4,IF(Eingabe!$AN$5="","","Fehler")))</f>
        <v>4</v>
      </c>
      <c r="F131" s="240" t="str">
        <f>IF(Eingabe!$T$7&lt;&gt;"",Eingabe!$T$7,"")</f>
        <v/>
      </c>
      <c r="G131" s="187" t="str">
        <f t="shared" si="9"/>
        <v/>
      </c>
      <c r="H131" s="153" t="str">
        <f>IF(AND(Eingabe!$AN$5&gt;365,Eingabe!$O40&lt;&gt;"",Eingabe!$P40&lt;&gt;"",Eingabe!$Q40&lt;&gt;"",Eingabe!$R40&lt;&gt;""),"OK SJ",IF(AND(Eingabe!$AN$5&lt;=365,Eingabe!$O41&lt;&gt;"",Eingabe!$P41&lt;&gt;"",Eingabe!$Q41&lt;&gt;"",Eingabe!$R41&lt;&gt;""),"OK","Daten unvollst."))</f>
        <v>Daten unvollst.</v>
      </c>
      <c r="I131" s="171">
        <f>IF(Eingabe!$AN$5&gt;365,Eingabe!$O40,Eingabe!$O41)</f>
        <v>0</v>
      </c>
      <c r="J131" s="190">
        <f>IF(Eingabe!$AN$5&gt;365,Eingabe!$P40,Eingabe!$P41)</f>
        <v>0</v>
      </c>
      <c r="K131" s="194">
        <f>IF(Eingabe!$AN$5&gt;365,Eingabe!$Q40,Eingabe!$Q41)</f>
        <v>0</v>
      </c>
      <c r="L131" s="172">
        <f>IF(Eingabe!$AN$5&gt;365,Eingabe!$R40,Eingabe!$R41)</f>
        <v>0</v>
      </c>
      <c r="M131" s="272" t="str">
        <f t="shared" si="10"/>
        <v>Daten unvollst.</v>
      </c>
      <c r="N131" s="196" t="str">
        <f t="shared" si="11"/>
        <v>Daten</v>
      </c>
      <c r="O131" s="104" t="str">
        <f t="shared" si="12"/>
        <v>Daten</v>
      </c>
      <c r="P131" s="200">
        <f t="shared" si="13"/>
        <v>0</v>
      </c>
      <c r="Q131" s="154">
        <f t="shared" si="14"/>
        <v>0</v>
      </c>
    </row>
    <row r="132" spans="2:17" x14ac:dyDescent="0.25">
      <c r="B132" s="103">
        <v>116</v>
      </c>
      <c r="C132" s="185">
        <f>IF(Eingabe!$AN$5&gt;365,C131+1,C131+1)</f>
        <v>25</v>
      </c>
      <c r="D132" s="164">
        <f t="shared" si="8"/>
        <v>25</v>
      </c>
      <c r="E132" s="185">
        <f>IF(AND(Eingabe!$AN$5&lt;&gt;"",Eingabe!$AN$5&lt;=365),4,IF(AND(Eingabe!$AN$5&lt;&gt;"",Eingabe!$AN$5&gt;365),4,IF(Eingabe!$AN$5="","","Fehler")))</f>
        <v>4</v>
      </c>
      <c r="F132" s="240" t="str">
        <f>IF(Eingabe!$T$7&lt;&gt;"",Eingabe!$T$7,"")</f>
        <v/>
      </c>
      <c r="G132" s="187" t="str">
        <f t="shared" si="9"/>
        <v/>
      </c>
      <c r="H132" s="153" t="str">
        <f>IF(AND(Eingabe!$AN$5&gt;365,Eingabe!$O41&lt;&gt;"",Eingabe!$P41&lt;&gt;"",Eingabe!$Q41&lt;&gt;"",Eingabe!$R41&lt;&gt;""),"OK SJ",IF(AND(Eingabe!$AN$5&lt;=365,Eingabe!$O42&lt;&gt;"",Eingabe!$P42&lt;&gt;"",Eingabe!$Q42&lt;&gt;"",Eingabe!$R42&lt;&gt;""),"OK","Daten unvollst."))</f>
        <v>Daten unvollst.</v>
      </c>
      <c r="I132" s="171">
        <f>IF(Eingabe!$AN$5&gt;365,Eingabe!$O41,Eingabe!$O42)</f>
        <v>0</v>
      </c>
      <c r="J132" s="190">
        <f>IF(Eingabe!$AN$5&gt;365,Eingabe!$P41,Eingabe!$P42)</f>
        <v>0</v>
      </c>
      <c r="K132" s="194">
        <f>IF(Eingabe!$AN$5&gt;365,Eingabe!$Q41,Eingabe!$Q42)</f>
        <v>0</v>
      </c>
      <c r="L132" s="172">
        <f>IF(Eingabe!$AN$5&gt;365,Eingabe!$R41,Eingabe!$R42)</f>
        <v>0</v>
      </c>
      <c r="M132" s="272" t="str">
        <f t="shared" si="10"/>
        <v>Daten unvollst.</v>
      </c>
      <c r="N132" s="196" t="str">
        <f t="shared" si="11"/>
        <v>Daten</v>
      </c>
      <c r="O132" s="104" t="str">
        <f t="shared" si="12"/>
        <v>Daten</v>
      </c>
      <c r="P132" s="200">
        <f t="shared" si="13"/>
        <v>0</v>
      </c>
      <c r="Q132" s="154">
        <f t="shared" si="14"/>
        <v>0</v>
      </c>
    </row>
    <row r="133" spans="2:17" x14ac:dyDescent="0.25">
      <c r="B133" s="103">
        <v>117</v>
      </c>
      <c r="C133" s="185">
        <f>IF(Eingabe!$AN$5&gt;365,C132+1,C132+1)</f>
        <v>26</v>
      </c>
      <c r="D133" s="164">
        <f t="shared" si="8"/>
        <v>26</v>
      </c>
      <c r="E133" s="185">
        <f>IF(AND(Eingabe!$AN$5&lt;&gt;"",Eingabe!$AN$5&lt;=365),4,IF(AND(Eingabe!$AN$5&lt;&gt;"",Eingabe!$AN$5&gt;365),4,IF(Eingabe!$AN$5="","","Fehler")))</f>
        <v>4</v>
      </c>
      <c r="F133" s="240" t="str">
        <f>IF(Eingabe!$T$7&lt;&gt;"",Eingabe!$T$7,"")</f>
        <v/>
      </c>
      <c r="G133" s="187" t="str">
        <f t="shared" si="9"/>
        <v/>
      </c>
      <c r="H133" s="153" t="str">
        <f>IF(AND(Eingabe!$AN$5&gt;365,Eingabe!$O42&lt;&gt;"",Eingabe!$P42&lt;&gt;"",Eingabe!$Q42&lt;&gt;"",Eingabe!$R42&lt;&gt;""),"OK SJ",IF(AND(Eingabe!$AN$5&lt;=365,Eingabe!$O43&lt;&gt;"",Eingabe!$P43&lt;&gt;"",Eingabe!$Q43&lt;&gt;"",Eingabe!$R43&lt;&gt;""),"OK","Daten unvollst."))</f>
        <v>Daten unvollst.</v>
      </c>
      <c r="I133" s="171">
        <f>IF(Eingabe!$AN$5&gt;365,Eingabe!$O42,Eingabe!$O43)</f>
        <v>0</v>
      </c>
      <c r="J133" s="190">
        <f>IF(Eingabe!$AN$5&gt;365,Eingabe!$P42,Eingabe!$P43)</f>
        <v>0</v>
      </c>
      <c r="K133" s="194">
        <f>IF(Eingabe!$AN$5&gt;365,Eingabe!$Q42,Eingabe!$Q43)</f>
        <v>0</v>
      </c>
      <c r="L133" s="172">
        <f>IF(Eingabe!$AN$5&gt;365,Eingabe!$R42,Eingabe!$R43)</f>
        <v>0</v>
      </c>
      <c r="M133" s="272" t="str">
        <f t="shared" si="10"/>
        <v>Daten unvollst.</v>
      </c>
      <c r="N133" s="196" t="str">
        <f t="shared" si="11"/>
        <v>Daten</v>
      </c>
      <c r="O133" s="104" t="str">
        <f t="shared" si="12"/>
        <v>Daten</v>
      </c>
      <c r="P133" s="200">
        <f t="shared" si="13"/>
        <v>0</v>
      </c>
      <c r="Q133" s="154">
        <f t="shared" si="14"/>
        <v>0</v>
      </c>
    </row>
    <row r="134" spans="2:17" x14ac:dyDescent="0.25">
      <c r="B134" s="103">
        <v>118</v>
      </c>
      <c r="C134" s="185">
        <f>IF(Eingabe!$AN$5&gt;365,C133+1,C133+1)</f>
        <v>27</v>
      </c>
      <c r="D134" s="164">
        <f t="shared" si="8"/>
        <v>27</v>
      </c>
      <c r="E134" s="185">
        <f>IF(AND(Eingabe!$AN$5&lt;&gt;"",Eingabe!$AN$5&lt;=365),4,IF(AND(Eingabe!$AN$5&lt;&gt;"",Eingabe!$AN$5&gt;365),4,IF(Eingabe!$AN$5="","","Fehler")))</f>
        <v>4</v>
      </c>
      <c r="F134" s="240" t="str">
        <f>IF(Eingabe!$T$7&lt;&gt;"",Eingabe!$T$7,"")</f>
        <v/>
      </c>
      <c r="G134" s="187" t="str">
        <f t="shared" si="9"/>
        <v/>
      </c>
      <c r="H134" s="153" t="str">
        <f>IF(AND(Eingabe!$AN$5&gt;365,Eingabe!$O43&lt;&gt;"",Eingabe!$P43&lt;&gt;"",Eingabe!$Q43&lt;&gt;"",Eingabe!$R43&lt;&gt;""),"OK SJ",IF(AND(Eingabe!$AN$5&lt;=365,Eingabe!$O44&lt;&gt;"",Eingabe!$P44&lt;&gt;"",Eingabe!$Q44&lt;&gt;"",Eingabe!$R44&lt;&gt;""),"OK","Daten unvollst."))</f>
        <v>Daten unvollst.</v>
      </c>
      <c r="I134" s="171">
        <f>IF(Eingabe!$AN$5&gt;365,Eingabe!$O43,Eingabe!$O44)</f>
        <v>0</v>
      </c>
      <c r="J134" s="190">
        <f>IF(Eingabe!$AN$5&gt;365,Eingabe!$P43,Eingabe!$P44)</f>
        <v>0</v>
      </c>
      <c r="K134" s="194">
        <f>IF(Eingabe!$AN$5&gt;365,Eingabe!$Q43,Eingabe!$Q44)</f>
        <v>0</v>
      </c>
      <c r="L134" s="172">
        <f>IF(Eingabe!$AN$5&gt;365,Eingabe!$R43,Eingabe!$R44)</f>
        <v>0</v>
      </c>
      <c r="M134" s="272" t="str">
        <f t="shared" si="10"/>
        <v>Daten unvollst.</v>
      </c>
      <c r="N134" s="196" t="str">
        <f t="shared" si="11"/>
        <v>Daten</v>
      </c>
      <c r="O134" s="104" t="str">
        <f t="shared" si="12"/>
        <v>Daten</v>
      </c>
      <c r="P134" s="200">
        <f t="shared" si="13"/>
        <v>0</v>
      </c>
      <c r="Q134" s="154">
        <f t="shared" si="14"/>
        <v>0</v>
      </c>
    </row>
    <row r="135" spans="2:17" x14ac:dyDescent="0.25">
      <c r="B135" s="103">
        <v>119</v>
      </c>
      <c r="C135" s="185">
        <f>IF(Eingabe!$AN$5&gt;365,C134+1,C134+1)</f>
        <v>28</v>
      </c>
      <c r="D135" s="164">
        <f t="shared" si="8"/>
        <v>28</v>
      </c>
      <c r="E135" s="185">
        <f>IF(AND(Eingabe!$AN$5&lt;&gt;"",Eingabe!$AN$5&lt;=365),4,IF(AND(Eingabe!$AN$5&lt;&gt;"",Eingabe!$AN$5&gt;365),4,IF(Eingabe!$AN$5="","","Fehler")))</f>
        <v>4</v>
      </c>
      <c r="F135" s="240" t="str">
        <f>IF(Eingabe!$T$7&lt;&gt;"",Eingabe!$T$7,"")</f>
        <v/>
      </c>
      <c r="G135" s="187" t="str">
        <f t="shared" si="9"/>
        <v/>
      </c>
      <c r="H135" s="153" t="str">
        <f>IF(AND(Eingabe!$AN$5&gt;365,Eingabe!$O44&lt;&gt;"",Eingabe!$P44&lt;&gt;"",Eingabe!$Q44&lt;&gt;"",Eingabe!$R44&lt;&gt;""),"OK SJ",IF(AND(Eingabe!$AN$5&lt;=365,Eingabe!$O45&lt;&gt;"",Eingabe!$P45&lt;&gt;"",Eingabe!$Q45&lt;&gt;"",Eingabe!$R45&lt;&gt;""),"OK","Daten unvollst."))</f>
        <v>Daten unvollst.</v>
      </c>
      <c r="I135" s="171">
        <f>IF(Eingabe!$AN$5&gt;365,Eingabe!$O44,Eingabe!$O45)</f>
        <v>0</v>
      </c>
      <c r="J135" s="190">
        <f>IF(Eingabe!$AN$5&gt;365,Eingabe!$P44,Eingabe!$P45)</f>
        <v>0</v>
      </c>
      <c r="K135" s="194">
        <f>IF(Eingabe!$AN$5&gt;365,Eingabe!$Q44,Eingabe!$Q45)</f>
        <v>0</v>
      </c>
      <c r="L135" s="172">
        <f>IF(Eingabe!$AN$5&gt;365,Eingabe!$R44,Eingabe!$R45)</f>
        <v>0</v>
      </c>
      <c r="M135" s="272" t="str">
        <f t="shared" si="10"/>
        <v>Daten unvollst.</v>
      </c>
      <c r="N135" s="196" t="str">
        <f t="shared" si="11"/>
        <v>Daten</v>
      </c>
      <c r="O135" s="104" t="str">
        <f t="shared" si="12"/>
        <v>Daten</v>
      </c>
      <c r="P135" s="200">
        <f t="shared" si="13"/>
        <v>0</v>
      </c>
      <c r="Q135" s="154">
        <f t="shared" si="14"/>
        <v>0</v>
      </c>
    </row>
    <row r="136" spans="2:17" x14ac:dyDescent="0.25">
      <c r="B136" s="103">
        <v>120</v>
      </c>
      <c r="C136" s="185">
        <f>IF(Eingabe!$AN$5&gt;365,29,30)</f>
        <v>29</v>
      </c>
      <c r="D136" s="164">
        <f t="shared" si="8"/>
        <v>29</v>
      </c>
      <c r="E136" s="185">
        <f>IF(AND(Eingabe!$AN$5&lt;&gt;"",Eingabe!$AN$5&lt;=365),4,IF(AND(Eingabe!$AN$5&lt;&gt;"",Eingabe!$AN$5&gt;365),4,IF(Eingabe!$AN$5="","","Fehler")))</f>
        <v>4</v>
      </c>
      <c r="F136" s="240" t="str">
        <f>IF(Eingabe!$T$7&lt;&gt;"",Eingabe!$T$7,"")</f>
        <v/>
      </c>
      <c r="G136" s="187" t="str">
        <f t="shared" si="9"/>
        <v/>
      </c>
      <c r="H136" s="153" t="str">
        <f>IF(AND(Eingabe!$AN$5&gt;365,Eingabe!$O45&lt;&gt;"",Eingabe!$P45&lt;&gt;"",Eingabe!$Q45&lt;&gt;"",Eingabe!$R45&lt;&gt;""),"OK SJ",IF(AND(Eingabe!$AN$5&lt;=365,Eingabe!$O46&lt;&gt;"",Eingabe!$P46&lt;&gt;"",Eingabe!$Q46&lt;&gt;"",Eingabe!$R46&lt;&gt;""),"OK","Daten unvollst."))</f>
        <v>Daten unvollst.</v>
      </c>
      <c r="I136" s="171">
        <f>IF(Eingabe!$AN$5&gt;365,Eingabe!$O45,Eingabe!$O46)</f>
        <v>0</v>
      </c>
      <c r="J136" s="190">
        <f>IF(Eingabe!$AN$5&gt;365,Eingabe!$P45,Eingabe!$P46)</f>
        <v>0</v>
      </c>
      <c r="K136" s="194">
        <f>IF(Eingabe!$AN$5&gt;365,Eingabe!$Q45,Eingabe!$Q46)</f>
        <v>0</v>
      </c>
      <c r="L136" s="172">
        <f>IF(Eingabe!$AN$5&gt;365,Eingabe!$R45,Eingabe!$R46)</f>
        <v>0</v>
      </c>
      <c r="M136" s="272" t="str">
        <f t="shared" si="10"/>
        <v>Daten unvollst.</v>
      </c>
      <c r="N136" s="196" t="str">
        <f t="shared" si="11"/>
        <v>Daten</v>
      </c>
      <c r="O136" s="104" t="str">
        <f t="shared" si="12"/>
        <v>Daten</v>
      </c>
      <c r="P136" s="200">
        <f t="shared" si="13"/>
        <v>0</v>
      </c>
      <c r="Q136" s="154">
        <f t="shared" si="14"/>
        <v>0</v>
      </c>
    </row>
    <row r="137" spans="2:17" x14ac:dyDescent="0.25">
      <c r="B137" s="103">
        <v>121</v>
      </c>
      <c r="C137" s="185">
        <f>IF(Eingabe!$AN$5&gt;365,30,1)</f>
        <v>30</v>
      </c>
      <c r="D137" s="164">
        <f t="shared" si="8"/>
        <v>30</v>
      </c>
      <c r="E137" s="185">
        <f>IF(AND(Eingabe!$AN$5&lt;&gt;"",Eingabe!$AN$5&lt;=365),5,IF(AND(Eingabe!$AN$5&lt;&gt;"",Eingabe!$AN$5&gt;365),4,IF(Eingabe!$AN$5="","","Fehler")))</f>
        <v>4</v>
      </c>
      <c r="F137" s="240" t="str">
        <f>IF(Eingabe!$T$7&lt;&gt;"",Eingabe!$T$7,"")</f>
        <v/>
      </c>
      <c r="G137" s="187" t="str">
        <f t="shared" si="9"/>
        <v/>
      </c>
      <c r="H137" s="153" t="str">
        <f>IF(AND(Eingabe!$AN$5&gt;365,Eingabe!$O46&lt;&gt;"",Eingabe!$P46&lt;&gt;"",Eingabe!$Q46&lt;&gt;"",Eingabe!$R46&lt;&gt;""),"OK SJ",IF(AND(Eingabe!$AN$5&lt;=365,Eingabe!$S17&lt;&gt;"",Eingabe!$T17&lt;&gt;"",Eingabe!$U17&lt;&gt;"",Eingabe!$V17&lt;&gt;""),"OK","Daten unvollst."))</f>
        <v>Daten unvollst.</v>
      </c>
      <c r="I137" s="171">
        <f>IF(Eingabe!$AN$5&gt;365,Eingabe!$O46,Eingabe!$S17)</f>
        <v>0</v>
      </c>
      <c r="J137" s="190">
        <f>IF(Eingabe!$AN$5&gt;365,Eingabe!$P46,Eingabe!$T17)</f>
        <v>0</v>
      </c>
      <c r="K137" s="194">
        <f>IF(Eingabe!$AN$5&gt;365,Eingabe!$Q46,Eingabe!$U17)</f>
        <v>0</v>
      </c>
      <c r="L137" s="172">
        <f>IF(Eingabe!$AN$5&gt;365,Eingabe!$R46,Eingabe!$V17)</f>
        <v>0</v>
      </c>
      <c r="M137" s="272" t="str">
        <f t="shared" si="10"/>
        <v>Daten unvollst.</v>
      </c>
      <c r="N137" s="196" t="str">
        <f t="shared" si="11"/>
        <v>Daten</v>
      </c>
      <c r="O137" s="104" t="str">
        <f t="shared" si="12"/>
        <v>Daten</v>
      </c>
      <c r="P137" s="200">
        <f t="shared" si="13"/>
        <v>0</v>
      </c>
      <c r="Q137" s="154">
        <f t="shared" si="14"/>
        <v>0</v>
      </c>
    </row>
    <row r="138" spans="2:17" x14ac:dyDescent="0.25">
      <c r="B138" s="103">
        <v>122</v>
      </c>
      <c r="C138" s="185">
        <f>IF(Eingabe!$AN$5&gt;365,1,2)</f>
        <v>1</v>
      </c>
      <c r="D138" s="164">
        <f t="shared" si="8"/>
        <v>1</v>
      </c>
      <c r="E138" s="185">
        <f>IF(AND(Eingabe!$AN$5&lt;&gt;"",Eingabe!$AN$5&lt;=365),5,IF(AND(Eingabe!$AN$5&lt;&gt;"",Eingabe!$AN$5&gt;365),5,IF(Eingabe!$AN$5="","","Fehler")))</f>
        <v>5</v>
      </c>
      <c r="F138" s="240" t="str">
        <f>IF(Eingabe!$T$7&lt;&gt;"",Eingabe!$T$7,"")</f>
        <v/>
      </c>
      <c r="G138" s="187" t="str">
        <f t="shared" si="9"/>
        <v/>
      </c>
      <c r="H138" s="153" t="str">
        <f>IF(AND(Eingabe!$AN$5&gt;365,Eingabe!$S17&lt;&gt;"",Eingabe!$T17&lt;&gt;"",Eingabe!$U17&lt;&gt;"",Eingabe!$V17&lt;&gt;""),"OK SJ",IF(AND(Eingabe!$AN$5&lt;=365,Eingabe!$S18&lt;&gt;"",Eingabe!$T18&lt;&gt;"",Eingabe!$U18&lt;&gt;"",Eingabe!$V18&lt;&gt;""),"OK","Daten unvollst."))</f>
        <v>Daten unvollst.</v>
      </c>
      <c r="I138" s="171">
        <f>IF(Eingabe!$AN$5&gt;365,Eingabe!$S17,Eingabe!$S18)</f>
        <v>0</v>
      </c>
      <c r="J138" s="190">
        <f>IF(Eingabe!$AN$5&gt;365,Eingabe!$T17,Eingabe!$T18)</f>
        <v>0</v>
      </c>
      <c r="K138" s="194">
        <f>IF(Eingabe!$AN$5&gt;365,Eingabe!$U17,Eingabe!$U18)</f>
        <v>0</v>
      </c>
      <c r="L138" s="172">
        <f>IF(Eingabe!$AN$5&gt;365,Eingabe!$V17,Eingabe!$V18)</f>
        <v>0</v>
      </c>
      <c r="M138" s="272" t="str">
        <f t="shared" si="10"/>
        <v>Daten unvollst.</v>
      </c>
      <c r="N138" s="196" t="str">
        <f t="shared" si="11"/>
        <v>Daten</v>
      </c>
      <c r="O138" s="104" t="str">
        <f t="shared" si="12"/>
        <v>Daten</v>
      </c>
      <c r="P138" s="200">
        <f t="shared" si="13"/>
        <v>0</v>
      </c>
      <c r="Q138" s="154">
        <f t="shared" si="14"/>
        <v>0</v>
      </c>
    </row>
    <row r="139" spans="2:17" x14ac:dyDescent="0.25">
      <c r="B139" s="103">
        <v>123</v>
      </c>
      <c r="C139" s="185">
        <f>IF(Eingabe!$AN$5&gt;365,C138+1,C138+1)</f>
        <v>2</v>
      </c>
      <c r="D139" s="164">
        <f t="shared" si="8"/>
        <v>2</v>
      </c>
      <c r="E139" s="185">
        <f>IF(AND(Eingabe!$AN$5&lt;&gt;"",Eingabe!$AN$5&lt;=365),5,IF(AND(Eingabe!$AN$5&lt;&gt;"",Eingabe!$AN$5&gt;365),5,IF(Eingabe!$AN$5="","","Fehler")))</f>
        <v>5</v>
      </c>
      <c r="F139" s="240" t="str">
        <f>IF(Eingabe!$T$7&lt;&gt;"",Eingabe!$T$7,"")</f>
        <v/>
      </c>
      <c r="G139" s="187" t="str">
        <f t="shared" si="9"/>
        <v/>
      </c>
      <c r="H139" s="153" t="str">
        <f>IF(AND(Eingabe!$AN$5&gt;365,Eingabe!$S18&lt;&gt;"",Eingabe!$T18&lt;&gt;"",Eingabe!$U18&lt;&gt;"",Eingabe!$V18&lt;&gt;""),"OK SJ",IF(AND(Eingabe!$AN$5&lt;=365,Eingabe!$S19&lt;&gt;"",Eingabe!$T19&lt;&gt;"",Eingabe!$U19&lt;&gt;"",Eingabe!$V19&lt;&gt;""),"OK","Daten unvollst."))</f>
        <v>Daten unvollst.</v>
      </c>
      <c r="I139" s="171">
        <f>IF(Eingabe!$AN$5&gt;365,Eingabe!$S18,Eingabe!$S19)</f>
        <v>0</v>
      </c>
      <c r="J139" s="190">
        <f>IF(Eingabe!$AN$5&gt;365,Eingabe!$T18,Eingabe!$T19)</f>
        <v>0</v>
      </c>
      <c r="K139" s="194">
        <f>IF(Eingabe!$AN$5&gt;365,Eingabe!$U18,Eingabe!$U19)</f>
        <v>0</v>
      </c>
      <c r="L139" s="172">
        <f>IF(Eingabe!$AN$5&gt;365,Eingabe!$V18,Eingabe!$V19)</f>
        <v>0</v>
      </c>
      <c r="M139" s="272" t="str">
        <f t="shared" si="10"/>
        <v>Daten unvollst.</v>
      </c>
      <c r="N139" s="196" t="str">
        <f t="shared" si="11"/>
        <v>Daten</v>
      </c>
      <c r="O139" s="104" t="str">
        <f t="shared" si="12"/>
        <v>Daten</v>
      </c>
      <c r="P139" s="200">
        <f t="shared" si="13"/>
        <v>0</v>
      </c>
      <c r="Q139" s="154">
        <f t="shared" si="14"/>
        <v>0</v>
      </c>
    </row>
    <row r="140" spans="2:17" x14ac:dyDescent="0.25">
      <c r="B140" s="103">
        <v>124</v>
      </c>
      <c r="C140" s="185">
        <f>IF(Eingabe!$AN$5&gt;365,C139+1,C139+1)</f>
        <v>3</v>
      </c>
      <c r="D140" s="164">
        <f t="shared" si="8"/>
        <v>3</v>
      </c>
      <c r="E140" s="185">
        <f>IF(AND(Eingabe!$AN$5&lt;&gt;"",Eingabe!$AN$5&lt;=365),5,IF(AND(Eingabe!$AN$5&lt;&gt;"",Eingabe!$AN$5&gt;365),5,IF(Eingabe!$AN$5="","","Fehler")))</f>
        <v>5</v>
      </c>
      <c r="F140" s="240" t="str">
        <f>IF(Eingabe!$T$7&lt;&gt;"",Eingabe!$T$7,"")</f>
        <v/>
      </c>
      <c r="G140" s="187" t="str">
        <f t="shared" si="9"/>
        <v/>
      </c>
      <c r="H140" s="153" t="str">
        <f>IF(AND(Eingabe!$AN$5&gt;365,Eingabe!$S19&lt;&gt;"",Eingabe!$T19&lt;&gt;"",Eingabe!$U19&lt;&gt;"",Eingabe!$V19&lt;&gt;""),"OK SJ",IF(AND(Eingabe!$AN$5&lt;=365,Eingabe!$S20&lt;&gt;"",Eingabe!$T20&lt;&gt;"",Eingabe!$U20&lt;&gt;"",Eingabe!$V20&lt;&gt;""),"OK","Daten unvollst."))</f>
        <v>Daten unvollst.</v>
      </c>
      <c r="I140" s="171">
        <f>IF(Eingabe!$AN$5&gt;365,Eingabe!$S19,Eingabe!$S20)</f>
        <v>0</v>
      </c>
      <c r="J140" s="190">
        <f>IF(Eingabe!$AN$5&gt;365,Eingabe!$T19,Eingabe!$T20)</f>
        <v>0</v>
      </c>
      <c r="K140" s="194">
        <f>IF(Eingabe!$AN$5&gt;365,Eingabe!$U19,Eingabe!$U20)</f>
        <v>0</v>
      </c>
      <c r="L140" s="172">
        <f>IF(Eingabe!$AN$5&gt;365,Eingabe!$V19,Eingabe!$V20)</f>
        <v>0</v>
      </c>
      <c r="M140" s="272" t="str">
        <f t="shared" si="10"/>
        <v>Daten unvollst.</v>
      </c>
      <c r="N140" s="196" t="str">
        <f t="shared" si="11"/>
        <v>Daten</v>
      </c>
      <c r="O140" s="104" t="str">
        <f t="shared" si="12"/>
        <v>Daten</v>
      </c>
      <c r="P140" s="200">
        <f t="shared" si="13"/>
        <v>0</v>
      </c>
      <c r="Q140" s="154">
        <f t="shared" si="14"/>
        <v>0</v>
      </c>
    </row>
    <row r="141" spans="2:17" x14ac:dyDescent="0.25">
      <c r="B141" s="103">
        <v>125</v>
      </c>
      <c r="C141" s="185">
        <f>IF(Eingabe!$AN$5&gt;365,C140+1,C140+1)</f>
        <v>4</v>
      </c>
      <c r="D141" s="164">
        <f t="shared" si="8"/>
        <v>4</v>
      </c>
      <c r="E141" s="185">
        <f>IF(AND(Eingabe!$AN$5&lt;&gt;"",Eingabe!$AN$5&lt;=365),5,IF(AND(Eingabe!$AN$5&lt;&gt;"",Eingabe!$AN$5&gt;365),5,IF(Eingabe!$AN$5="","","Fehler")))</f>
        <v>5</v>
      </c>
      <c r="F141" s="240" t="str">
        <f>IF(Eingabe!$T$7&lt;&gt;"",Eingabe!$T$7,"")</f>
        <v/>
      </c>
      <c r="G141" s="187" t="str">
        <f t="shared" si="9"/>
        <v/>
      </c>
      <c r="H141" s="153" t="str">
        <f>IF(AND(Eingabe!$AN$5&gt;365,Eingabe!$S20&lt;&gt;"",Eingabe!$T20&lt;&gt;"",Eingabe!$U20&lt;&gt;"",Eingabe!$V20&lt;&gt;""),"OK SJ",IF(AND(Eingabe!$AN$5&lt;=365,Eingabe!$S21&lt;&gt;"",Eingabe!$T21&lt;&gt;"",Eingabe!$U21&lt;&gt;"",Eingabe!$V21&lt;&gt;""),"OK","Daten unvollst."))</f>
        <v>Daten unvollst.</v>
      </c>
      <c r="I141" s="171">
        <f>IF(Eingabe!$AN$5&gt;365,Eingabe!$S20,Eingabe!$S21)</f>
        <v>0</v>
      </c>
      <c r="J141" s="190">
        <f>IF(Eingabe!$AN$5&gt;365,Eingabe!$T20,Eingabe!$T21)</f>
        <v>0</v>
      </c>
      <c r="K141" s="194">
        <f>IF(Eingabe!$AN$5&gt;365,Eingabe!$U20,Eingabe!$U21)</f>
        <v>0</v>
      </c>
      <c r="L141" s="172">
        <f>IF(Eingabe!$AN$5&gt;365,Eingabe!$V20,Eingabe!$V21)</f>
        <v>0</v>
      </c>
      <c r="M141" s="272" t="str">
        <f t="shared" si="10"/>
        <v>Daten unvollst.</v>
      </c>
      <c r="N141" s="196" t="str">
        <f t="shared" si="11"/>
        <v>Daten</v>
      </c>
      <c r="O141" s="104" t="str">
        <f t="shared" si="12"/>
        <v>Daten</v>
      </c>
      <c r="P141" s="200">
        <f t="shared" si="13"/>
        <v>0</v>
      </c>
      <c r="Q141" s="154">
        <f t="shared" si="14"/>
        <v>0</v>
      </c>
    </row>
    <row r="142" spans="2:17" x14ac:dyDescent="0.25">
      <c r="B142" s="103">
        <v>126</v>
      </c>
      <c r="C142" s="185">
        <f>IF(Eingabe!$AN$5&gt;365,C141+1,C141+1)</f>
        <v>5</v>
      </c>
      <c r="D142" s="164">
        <f t="shared" si="8"/>
        <v>5</v>
      </c>
      <c r="E142" s="185">
        <f>IF(AND(Eingabe!$AN$5&lt;&gt;"",Eingabe!$AN$5&lt;=365),5,IF(AND(Eingabe!$AN$5&lt;&gt;"",Eingabe!$AN$5&gt;365),5,IF(Eingabe!$AN$5="","","Fehler")))</f>
        <v>5</v>
      </c>
      <c r="F142" s="240" t="str">
        <f>IF(Eingabe!$T$7&lt;&gt;"",Eingabe!$T$7,"")</f>
        <v/>
      </c>
      <c r="G142" s="187" t="str">
        <f t="shared" si="9"/>
        <v/>
      </c>
      <c r="H142" s="153" t="str">
        <f>IF(AND(Eingabe!$AN$5&gt;365,Eingabe!$S21&lt;&gt;"",Eingabe!$T21&lt;&gt;"",Eingabe!$U21&lt;&gt;"",Eingabe!$V21&lt;&gt;""),"OK SJ",IF(AND(Eingabe!$AN$5&lt;=365,Eingabe!$S22&lt;&gt;"",Eingabe!$T22&lt;&gt;"",Eingabe!$U22&lt;&gt;"",Eingabe!$V22&lt;&gt;""),"OK","Daten unvollst."))</f>
        <v>Daten unvollst.</v>
      </c>
      <c r="I142" s="171">
        <f>IF(Eingabe!$AN$5&gt;365,Eingabe!$S21,Eingabe!$S22)</f>
        <v>0</v>
      </c>
      <c r="J142" s="190">
        <f>IF(Eingabe!$AN$5&gt;365,Eingabe!$T21,Eingabe!$T22)</f>
        <v>0</v>
      </c>
      <c r="K142" s="194">
        <f>IF(Eingabe!$AN$5&gt;365,Eingabe!$U21,Eingabe!$U22)</f>
        <v>0</v>
      </c>
      <c r="L142" s="172">
        <f>IF(Eingabe!$AN$5&gt;365,Eingabe!$V21,Eingabe!$V22)</f>
        <v>0</v>
      </c>
      <c r="M142" s="272" t="str">
        <f t="shared" si="10"/>
        <v>Daten unvollst.</v>
      </c>
      <c r="N142" s="196" t="str">
        <f t="shared" si="11"/>
        <v>Daten</v>
      </c>
      <c r="O142" s="104" t="str">
        <f t="shared" si="12"/>
        <v>Daten</v>
      </c>
      <c r="P142" s="200">
        <f t="shared" si="13"/>
        <v>0</v>
      </c>
      <c r="Q142" s="154">
        <f t="shared" si="14"/>
        <v>0</v>
      </c>
    </row>
    <row r="143" spans="2:17" x14ac:dyDescent="0.25">
      <c r="B143" s="103">
        <v>127</v>
      </c>
      <c r="C143" s="185">
        <f>IF(Eingabe!$AN$5&gt;365,C142+1,C142+1)</f>
        <v>6</v>
      </c>
      <c r="D143" s="164">
        <f t="shared" si="8"/>
        <v>6</v>
      </c>
      <c r="E143" s="185">
        <f>IF(AND(Eingabe!$AN$5&lt;&gt;"",Eingabe!$AN$5&lt;=365),5,IF(AND(Eingabe!$AN$5&lt;&gt;"",Eingabe!$AN$5&gt;365),5,IF(Eingabe!$AN$5="","","Fehler")))</f>
        <v>5</v>
      </c>
      <c r="F143" s="240" t="str">
        <f>IF(Eingabe!$T$7&lt;&gt;"",Eingabe!$T$7,"")</f>
        <v/>
      </c>
      <c r="G143" s="187" t="str">
        <f t="shared" si="9"/>
        <v/>
      </c>
      <c r="H143" s="153" t="str">
        <f>IF(AND(Eingabe!$AN$5&gt;365,Eingabe!$S22&lt;&gt;"",Eingabe!$T22&lt;&gt;"",Eingabe!$U22&lt;&gt;"",Eingabe!$V22&lt;&gt;""),"OK SJ",IF(AND(Eingabe!$AN$5&lt;=365,Eingabe!$S23&lt;&gt;"",Eingabe!$T23&lt;&gt;"",Eingabe!$U23&lt;&gt;"",Eingabe!$V23&lt;&gt;""),"OK","Daten unvollst."))</f>
        <v>Daten unvollst.</v>
      </c>
      <c r="I143" s="171">
        <f>IF(Eingabe!$AN$5&gt;365,Eingabe!$S22,Eingabe!$S23)</f>
        <v>0</v>
      </c>
      <c r="J143" s="190">
        <f>IF(Eingabe!$AN$5&gt;365,Eingabe!$T22,Eingabe!$T23)</f>
        <v>0</v>
      </c>
      <c r="K143" s="194">
        <f>IF(Eingabe!$AN$5&gt;365,Eingabe!$U22,Eingabe!$U23)</f>
        <v>0</v>
      </c>
      <c r="L143" s="172">
        <f>IF(Eingabe!$AN$5&gt;365,Eingabe!$V22,Eingabe!$V23)</f>
        <v>0</v>
      </c>
      <c r="M143" s="272" t="str">
        <f t="shared" si="10"/>
        <v>Daten unvollst.</v>
      </c>
      <c r="N143" s="196" t="str">
        <f t="shared" si="11"/>
        <v>Daten</v>
      </c>
      <c r="O143" s="104" t="str">
        <f t="shared" si="12"/>
        <v>Daten</v>
      </c>
      <c r="P143" s="200">
        <f t="shared" si="13"/>
        <v>0</v>
      </c>
      <c r="Q143" s="154">
        <f t="shared" si="14"/>
        <v>0</v>
      </c>
    </row>
    <row r="144" spans="2:17" x14ac:dyDescent="0.25">
      <c r="B144" s="103">
        <v>128</v>
      </c>
      <c r="C144" s="185">
        <f>IF(Eingabe!$AN$5&gt;365,C143+1,C143+1)</f>
        <v>7</v>
      </c>
      <c r="D144" s="164">
        <f t="shared" si="8"/>
        <v>7</v>
      </c>
      <c r="E144" s="185">
        <f>IF(AND(Eingabe!$AN$5&lt;&gt;"",Eingabe!$AN$5&lt;=365),5,IF(AND(Eingabe!$AN$5&lt;&gt;"",Eingabe!$AN$5&gt;365),5,IF(Eingabe!$AN$5="","","Fehler")))</f>
        <v>5</v>
      </c>
      <c r="F144" s="240" t="str">
        <f>IF(Eingabe!$T$7&lt;&gt;"",Eingabe!$T$7,"")</f>
        <v/>
      </c>
      <c r="G144" s="187" t="str">
        <f t="shared" si="9"/>
        <v/>
      </c>
      <c r="H144" s="153" t="str">
        <f>IF(AND(Eingabe!$AN$5&gt;365,Eingabe!$S23&lt;&gt;"",Eingabe!$T23&lt;&gt;"",Eingabe!$U23&lt;&gt;"",Eingabe!$V23&lt;&gt;""),"OK SJ",IF(AND(Eingabe!$AN$5&lt;=365,Eingabe!$S24&lt;&gt;"",Eingabe!$T24&lt;&gt;"",Eingabe!$U24&lt;&gt;"",Eingabe!$V24&lt;&gt;""),"OK","Daten unvollst."))</f>
        <v>Daten unvollst.</v>
      </c>
      <c r="I144" s="171">
        <f>IF(Eingabe!$AN$5&gt;365,Eingabe!$S23,Eingabe!$S24)</f>
        <v>0</v>
      </c>
      <c r="J144" s="190">
        <f>IF(Eingabe!$AN$5&gt;365,Eingabe!$T23,Eingabe!$T24)</f>
        <v>0</v>
      </c>
      <c r="K144" s="194">
        <f>IF(Eingabe!$AN$5&gt;365,Eingabe!$U23,Eingabe!$U24)</f>
        <v>0</v>
      </c>
      <c r="L144" s="172">
        <f>IF(Eingabe!$AN$5&gt;365,Eingabe!$V23,Eingabe!$V24)</f>
        <v>0</v>
      </c>
      <c r="M144" s="272" t="str">
        <f t="shared" si="10"/>
        <v>Daten unvollst.</v>
      </c>
      <c r="N144" s="196" t="str">
        <f t="shared" si="11"/>
        <v>Daten</v>
      </c>
      <c r="O144" s="104" t="str">
        <f t="shared" si="12"/>
        <v>Daten</v>
      </c>
      <c r="P144" s="200">
        <f t="shared" si="13"/>
        <v>0</v>
      </c>
      <c r="Q144" s="154">
        <f t="shared" si="14"/>
        <v>0</v>
      </c>
    </row>
    <row r="145" spans="2:17" x14ac:dyDescent="0.25">
      <c r="B145" s="103">
        <v>129</v>
      </c>
      <c r="C145" s="185">
        <f>IF(Eingabe!$AN$5&gt;365,C144+1,C144+1)</f>
        <v>8</v>
      </c>
      <c r="D145" s="164">
        <f t="shared" si="8"/>
        <v>8</v>
      </c>
      <c r="E145" s="185">
        <f>IF(AND(Eingabe!$AN$5&lt;&gt;"",Eingabe!$AN$5&lt;=365),5,IF(AND(Eingabe!$AN$5&lt;&gt;"",Eingabe!$AN$5&gt;365),5,IF(Eingabe!$AN$5="","","Fehler")))</f>
        <v>5</v>
      </c>
      <c r="F145" s="240" t="str">
        <f>IF(Eingabe!$T$7&lt;&gt;"",Eingabe!$T$7,"")</f>
        <v/>
      </c>
      <c r="G145" s="187" t="str">
        <f t="shared" si="9"/>
        <v/>
      </c>
      <c r="H145" s="153" t="str">
        <f>IF(AND(Eingabe!$AN$5&gt;365,Eingabe!$S24&lt;&gt;"",Eingabe!$T24&lt;&gt;"",Eingabe!$U24&lt;&gt;"",Eingabe!$V24&lt;&gt;""),"OK SJ",IF(AND(Eingabe!$AN$5&lt;=365,Eingabe!$S25&lt;&gt;"",Eingabe!$T25&lt;&gt;"",Eingabe!$U25&lt;&gt;"",Eingabe!$V25&lt;&gt;""),"OK","Daten unvollst."))</f>
        <v>Daten unvollst.</v>
      </c>
      <c r="I145" s="171">
        <f>IF(Eingabe!$AN$5&gt;365,Eingabe!$S24,Eingabe!$S25)</f>
        <v>0</v>
      </c>
      <c r="J145" s="190">
        <f>IF(Eingabe!$AN$5&gt;365,Eingabe!$T24,Eingabe!$T25)</f>
        <v>0</v>
      </c>
      <c r="K145" s="194">
        <f>IF(Eingabe!$AN$5&gt;365,Eingabe!$U24,Eingabe!$U25)</f>
        <v>0</v>
      </c>
      <c r="L145" s="172">
        <f>IF(Eingabe!$AN$5&gt;365,Eingabe!$V24,Eingabe!$V25)</f>
        <v>0</v>
      </c>
      <c r="M145" s="272" t="str">
        <f t="shared" si="10"/>
        <v>Daten unvollst.</v>
      </c>
      <c r="N145" s="196" t="str">
        <f t="shared" si="11"/>
        <v>Daten</v>
      </c>
      <c r="O145" s="104" t="str">
        <f t="shared" si="12"/>
        <v>Daten</v>
      </c>
      <c r="P145" s="200">
        <f t="shared" si="13"/>
        <v>0</v>
      </c>
      <c r="Q145" s="154">
        <f t="shared" si="14"/>
        <v>0</v>
      </c>
    </row>
    <row r="146" spans="2:17" x14ac:dyDescent="0.25">
      <c r="B146" s="103">
        <v>130</v>
      </c>
      <c r="C146" s="185">
        <f>IF(Eingabe!$AN$5&gt;365,C145+1,C145+1)</f>
        <v>9</v>
      </c>
      <c r="D146" s="164">
        <f t="shared" ref="D146:D209" si="15">C146</f>
        <v>9</v>
      </c>
      <c r="E146" s="185">
        <f>IF(AND(Eingabe!$AN$5&lt;&gt;"",Eingabe!$AN$5&lt;=365),5,IF(AND(Eingabe!$AN$5&lt;&gt;"",Eingabe!$AN$5&gt;365),5,IF(Eingabe!$AN$5="","","Fehler")))</f>
        <v>5</v>
      </c>
      <c r="F146" s="240" t="str">
        <f>IF(Eingabe!$T$7&lt;&gt;"",Eingabe!$T$7,"")</f>
        <v/>
      </c>
      <c r="G146" s="187" t="str">
        <f t="shared" ref="G146:G209" si="16">IF(AND(D146&lt;&gt;"",E146&lt;&gt;"",F146&lt;&gt;""),CONCATENATE(TEXT(D146,"00"),".",TEXT(E146,"00"),".",F146),"")</f>
        <v/>
      </c>
      <c r="H146" s="153" t="str">
        <f>IF(AND(Eingabe!$AN$5&gt;365,Eingabe!$S25&lt;&gt;"",Eingabe!$T25&lt;&gt;"",Eingabe!$U25&lt;&gt;"",Eingabe!$V25&lt;&gt;""),"OK SJ",IF(AND(Eingabe!$AN$5&lt;=365,Eingabe!$S26&lt;&gt;"",Eingabe!$T26&lt;&gt;"",Eingabe!$U26&lt;&gt;"",Eingabe!$V26&lt;&gt;""),"OK","Daten unvollst."))</f>
        <v>Daten unvollst.</v>
      </c>
      <c r="I146" s="171">
        <f>IF(Eingabe!$AN$5&gt;365,Eingabe!$S25,Eingabe!$S26)</f>
        <v>0</v>
      </c>
      <c r="J146" s="190">
        <f>IF(Eingabe!$AN$5&gt;365,Eingabe!$T25,Eingabe!$T26)</f>
        <v>0</v>
      </c>
      <c r="K146" s="194">
        <f>IF(Eingabe!$AN$5&gt;365,Eingabe!$U25,Eingabe!$U26)</f>
        <v>0</v>
      </c>
      <c r="L146" s="172">
        <f>IF(Eingabe!$AN$5&gt;365,Eingabe!$V25,Eingabe!$V26)</f>
        <v>0</v>
      </c>
      <c r="M146" s="272" t="str">
        <f t="shared" ref="M146:M209" si="17">IF($C146="kein SJ","kein SJ",IF($H146="Daten unvollst.","Daten unvollst.",IF(OR(AND(I146&gt;0.3,K146=1,L146&gt;0),AND(I146&gt;0.3,K146=0,L146&gt;0),AND(I146&gt;0.3,K146=1,L146&lt;=0),AND(I146&gt;0.3,K146=0,L146&lt;=0)),1,IF(AND(I146&lt;=0.3,K146=1,L146&gt;0),2,IF(AND(I146&lt;=0.3,K146=1,L146&lt;=0,OR(AND(I145&gt;0.3,K145=1,L145&gt;0),AND(I145&gt;0.3,K145=0,L145&gt;0),AND(I145&gt;0.3,K145=1,L145&lt;=0),AND(I145&gt;0.3,K145=0,L145&lt;=0),AND(I144&gt;0.3,K144=1,L144&gt;0),AND(I144&gt;0.3,K144=0,L144&gt;0),AND(I144&gt;0.3,K144=1,L144&lt;=0),AND(I144&gt;0.3,K144=0,L144&lt;=0),AND(I143&gt;0.3,K143=1,L143&gt;0),AND(I143&gt;0.3,K143=0,L143&gt;0),AND(I143&gt;0.3,K143=1,L143&lt;=0),AND(I143&gt;0.3,K143=0,L143&lt;=0))),3,IF(OR(M145=1,M145=2,M145=3),4,5))))))</f>
        <v>Daten unvollst.</v>
      </c>
      <c r="N146" s="196" t="str">
        <f t="shared" ref="N146:N209" si="18">IF($M146="Daten unvollst.","Daten",IF($M146="kein SJ","kein SJ",IF(AND($M146&lt;&gt;"Daten unvollst.",$C146&lt;&gt;"kein SJ",M146&lt;&gt;"kein SJ"),IF(AND($M146&lt;5,$M146&gt;=0),"RW",IF(AND($M146=5),"TWT","Fehler")))))</f>
        <v>Daten</v>
      </c>
      <c r="O146" s="104" t="str">
        <f t="shared" ref="O146:O209" si="19">IF(N146="RW","",IF(N146="TWT",J146,IF(N146="Daten","Daten",IF(N146="kein SJ","kein SJ","FEHLER"))))</f>
        <v>Daten</v>
      </c>
      <c r="P146" s="200">
        <f t="shared" ref="P146:P209" si="20">IF(N146="TWT",1,0)</f>
        <v>0</v>
      </c>
      <c r="Q146" s="154">
        <f t="shared" ref="Q146:Q209" si="21">IF(N146="TWT",O146,0)</f>
        <v>0</v>
      </c>
    </row>
    <row r="147" spans="2:17" x14ac:dyDescent="0.25">
      <c r="B147" s="103">
        <v>131</v>
      </c>
      <c r="C147" s="185">
        <f>IF(Eingabe!$AN$5&gt;365,C146+1,C146+1)</f>
        <v>10</v>
      </c>
      <c r="D147" s="164">
        <f t="shared" si="15"/>
        <v>10</v>
      </c>
      <c r="E147" s="185">
        <f>IF(AND(Eingabe!$AN$5&lt;&gt;"",Eingabe!$AN$5&lt;=365),5,IF(AND(Eingabe!$AN$5&lt;&gt;"",Eingabe!$AN$5&gt;365),5,IF(Eingabe!$AN$5="","","Fehler")))</f>
        <v>5</v>
      </c>
      <c r="F147" s="240" t="str">
        <f>IF(Eingabe!$T$7&lt;&gt;"",Eingabe!$T$7,"")</f>
        <v/>
      </c>
      <c r="G147" s="187" t="str">
        <f t="shared" si="16"/>
        <v/>
      </c>
      <c r="H147" s="153" t="str">
        <f>IF(AND(Eingabe!$AN$5&gt;365,Eingabe!$S26&lt;&gt;"",Eingabe!$T26&lt;&gt;"",Eingabe!$U26&lt;&gt;"",Eingabe!$V26&lt;&gt;""),"OK SJ",IF(AND(Eingabe!$AN$5&lt;=365,Eingabe!$S27&lt;&gt;"",Eingabe!$T27&lt;&gt;"",Eingabe!$U27&lt;&gt;"",Eingabe!$V27&lt;&gt;""),"OK","Daten unvollst."))</f>
        <v>Daten unvollst.</v>
      </c>
      <c r="I147" s="171">
        <f>IF(Eingabe!$AN$5&gt;365,Eingabe!$S26,Eingabe!$S27)</f>
        <v>0</v>
      </c>
      <c r="J147" s="190">
        <f>IF(Eingabe!$AN$5&gt;365,Eingabe!$T26,Eingabe!$T27)</f>
        <v>0</v>
      </c>
      <c r="K147" s="194">
        <f>IF(Eingabe!$AN$5&gt;365,Eingabe!$U26,Eingabe!$U27)</f>
        <v>0</v>
      </c>
      <c r="L147" s="172">
        <f>IF(Eingabe!$AN$5&gt;365,Eingabe!$V26,Eingabe!$V27)</f>
        <v>0</v>
      </c>
      <c r="M147" s="272" t="str">
        <f t="shared" si="17"/>
        <v>Daten unvollst.</v>
      </c>
      <c r="N147" s="196" t="str">
        <f t="shared" si="18"/>
        <v>Daten</v>
      </c>
      <c r="O147" s="104" t="str">
        <f t="shared" si="19"/>
        <v>Daten</v>
      </c>
      <c r="P147" s="200">
        <f t="shared" si="20"/>
        <v>0</v>
      </c>
      <c r="Q147" s="154">
        <f t="shared" si="21"/>
        <v>0</v>
      </c>
    </row>
    <row r="148" spans="2:17" x14ac:dyDescent="0.25">
      <c r="B148" s="103">
        <v>132</v>
      </c>
      <c r="C148" s="185">
        <f>IF(Eingabe!$AN$5&gt;365,C147+1,C147+1)</f>
        <v>11</v>
      </c>
      <c r="D148" s="164">
        <f t="shared" si="15"/>
        <v>11</v>
      </c>
      <c r="E148" s="185">
        <f>IF(AND(Eingabe!$AN$5&lt;&gt;"",Eingabe!$AN$5&lt;=365),5,IF(AND(Eingabe!$AN$5&lt;&gt;"",Eingabe!$AN$5&gt;365),5,IF(Eingabe!$AN$5="","","Fehler")))</f>
        <v>5</v>
      </c>
      <c r="F148" s="240" t="str">
        <f>IF(Eingabe!$T$7&lt;&gt;"",Eingabe!$T$7,"")</f>
        <v/>
      </c>
      <c r="G148" s="187" t="str">
        <f t="shared" si="16"/>
        <v/>
      </c>
      <c r="H148" s="153" t="str">
        <f>IF(AND(Eingabe!$AN$5&gt;365,Eingabe!$S27&lt;&gt;"",Eingabe!$T27&lt;&gt;"",Eingabe!$U27&lt;&gt;"",Eingabe!$V27&lt;&gt;""),"OK SJ",IF(AND(Eingabe!$AN$5&lt;=365,Eingabe!$S28&lt;&gt;"",Eingabe!$T28&lt;&gt;"",Eingabe!$U28&lt;&gt;"",Eingabe!$V28&lt;&gt;""),"OK","Daten unvollst."))</f>
        <v>Daten unvollst.</v>
      </c>
      <c r="I148" s="171">
        <f>IF(Eingabe!$AN$5&gt;365,Eingabe!$S27,Eingabe!$S28)</f>
        <v>0</v>
      </c>
      <c r="J148" s="190">
        <f>IF(Eingabe!$AN$5&gt;365,Eingabe!$T27,Eingabe!$T28)</f>
        <v>0</v>
      </c>
      <c r="K148" s="194">
        <f>IF(Eingabe!$AN$5&gt;365,Eingabe!$U27,Eingabe!$U28)</f>
        <v>0</v>
      </c>
      <c r="L148" s="172">
        <f>IF(Eingabe!$AN$5&gt;365,Eingabe!$V27,Eingabe!$V28)</f>
        <v>0</v>
      </c>
      <c r="M148" s="272" t="str">
        <f t="shared" si="17"/>
        <v>Daten unvollst.</v>
      </c>
      <c r="N148" s="196" t="str">
        <f t="shared" si="18"/>
        <v>Daten</v>
      </c>
      <c r="O148" s="104" t="str">
        <f t="shared" si="19"/>
        <v>Daten</v>
      </c>
      <c r="P148" s="200">
        <f t="shared" si="20"/>
        <v>0</v>
      </c>
      <c r="Q148" s="154">
        <f t="shared" si="21"/>
        <v>0</v>
      </c>
    </row>
    <row r="149" spans="2:17" x14ac:dyDescent="0.25">
      <c r="B149" s="103">
        <v>133</v>
      </c>
      <c r="C149" s="185">
        <f>IF(Eingabe!$AN$5&gt;365,C148+1,C148+1)</f>
        <v>12</v>
      </c>
      <c r="D149" s="164">
        <f t="shared" si="15"/>
        <v>12</v>
      </c>
      <c r="E149" s="185">
        <f>IF(AND(Eingabe!$AN$5&lt;&gt;"",Eingabe!$AN$5&lt;=365),5,IF(AND(Eingabe!$AN$5&lt;&gt;"",Eingabe!$AN$5&gt;365),5,IF(Eingabe!$AN$5="","","Fehler")))</f>
        <v>5</v>
      </c>
      <c r="F149" s="240" t="str">
        <f>IF(Eingabe!$T$7&lt;&gt;"",Eingabe!$T$7,"")</f>
        <v/>
      </c>
      <c r="G149" s="187" t="str">
        <f t="shared" si="16"/>
        <v/>
      </c>
      <c r="H149" s="153" t="str">
        <f>IF(AND(Eingabe!$AN$5&gt;365,Eingabe!$S28&lt;&gt;"",Eingabe!$T28&lt;&gt;"",Eingabe!$U28&lt;&gt;"",Eingabe!$V28&lt;&gt;""),"OK SJ",IF(AND(Eingabe!$AN$5&lt;=365,Eingabe!$S29&lt;&gt;"",Eingabe!$T29&lt;&gt;"",Eingabe!$U29&lt;&gt;"",Eingabe!$V29&lt;&gt;""),"OK","Daten unvollst."))</f>
        <v>Daten unvollst.</v>
      </c>
      <c r="I149" s="171">
        <f>IF(Eingabe!$AN$5&gt;365,Eingabe!$S28,Eingabe!$S29)</f>
        <v>0</v>
      </c>
      <c r="J149" s="190">
        <f>IF(Eingabe!$AN$5&gt;365,Eingabe!$T28,Eingabe!$T29)</f>
        <v>0</v>
      </c>
      <c r="K149" s="194">
        <f>IF(Eingabe!$AN$5&gt;365,Eingabe!$U28,Eingabe!$U29)</f>
        <v>0</v>
      </c>
      <c r="L149" s="172">
        <f>IF(Eingabe!$AN$5&gt;365,Eingabe!$V28,Eingabe!$V29)</f>
        <v>0</v>
      </c>
      <c r="M149" s="272" t="str">
        <f t="shared" si="17"/>
        <v>Daten unvollst.</v>
      </c>
      <c r="N149" s="196" t="str">
        <f t="shared" si="18"/>
        <v>Daten</v>
      </c>
      <c r="O149" s="104" t="str">
        <f t="shared" si="19"/>
        <v>Daten</v>
      </c>
      <c r="P149" s="200">
        <f t="shared" si="20"/>
        <v>0</v>
      </c>
      <c r="Q149" s="154">
        <f t="shared" si="21"/>
        <v>0</v>
      </c>
    </row>
    <row r="150" spans="2:17" x14ac:dyDescent="0.25">
      <c r="B150" s="103">
        <v>134</v>
      </c>
      <c r="C150" s="185">
        <f>IF(Eingabe!$AN$5&gt;365,C149+1,C149+1)</f>
        <v>13</v>
      </c>
      <c r="D150" s="164">
        <f t="shared" si="15"/>
        <v>13</v>
      </c>
      <c r="E150" s="185">
        <f>IF(AND(Eingabe!$AN$5&lt;&gt;"",Eingabe!$AN$5&lt;=365),5,IF(AND(Eingabe!$AN$5&lt;&gt;"",Eingabe!$AN$5&gt;365),5,IF(Eingabe!$AN$5="","","Fehler")))</f>
        <v>5</v>
      </c>
      <c r="F150" s="240" t="str">
        <f>IF(Eingabe!$T$7&lt;&gt;"",Eingabe!$T$7,"")</f>
        <v/>
      </c>
      <c r="G150" s="187" t="str">
        <f t="shared" si="16"/>
        <v/>
      </c>
      <c r="H150" s="153" t="str">
        <f>IF(AND(Eingabe!$AN$5&gt;365,Eingabe!$S29&lt;&gt;"",Eingabe!$T29&lt;&gt;"",Eingabe!$U29&lt;&gt;"",Eingabe!$V29&lt;&gt;""),"OK SJ",IF(AND(Eingabe!$AN$5&lt;=365,Eingabe!$S30&lt;&gt;"",Eingabe!$T30&lt;&gt;"",Eingabe!$U30&lt;&gt;"",Eingabe!$V30&lt;&gt;""),"OK","Daten unvollst."))</f>
        <v>Daten unvollst.</v>
      </c>
      <c r="I150" s="171">
        <f>IF(Eingabe!$AN$5&gt;365,Eingabe!$S29,Eingabe!$S30)</f>
        <v>0</v>
      </c>
      <c r="J150" s="190">
        <f>IF(Eingabe!$AN$5&gt;365,Eingabe!$T29,Eingabe!$T30)</f>
        <v>0</v>
      </c>
      <c r="K150" s="194">
        <f>IF(Eingabe!$AN$5&gt;365,Eingabe!$U29,Eingabe!$U30)</f>
        <v>0</v>
      </c>
      <c r="L150" s="172">
        <f>IF(Eingabe!$AN$5&gt;365,Eingabe!$V29,Eingabe!$V30)</f>
        <v>0</v>
      </c>
      <c r="M150" s="272" t="str">
        <f t="shared" si="17"/>
        <v>Daten unvollst.</v>
      </c>
      <c r="N150" s="196" t="str">
        <f t="shared" si="18"/>
        <v>Daten</v>
      </c>
      <c r="O150" s="104" t="str">
        <f t="shared" si="19"/>
        <v>Daten</v>
      </c>
      <c r="P150" s="200">
        <f t="shared" si="20"/>
        <v>0</v>
      </c>
      <c r="Q150" s="154">
        <f t="shared" si="21"/>
        <v>0</v>
      </c>
    </row>
    <row r="151" spans="2:17" x14ac:dyDescent="0.25">
      <c r="B151" s="103">
        <v>135</v>
      </c>
      <c r="C151" s="185">
        <f>IF(Eingabe!$AN$5&gt;365,C150+1,C150+1)</f>
        <v>14</v>
      </c>
      <c r="D151" s="164">
        <f t="shared" si="15"/>
        <v>14</v>
      </c>
      <c r="E151" s="185">
        <f>IF(AND(Eingabe!$AN$5&lt;&gt;"",Eingabe!$AN$5&lt;=365),5,IF(AND(Eingabe!$AN$5&lt;&gt;"",Eingabe!$AN$5&gt;365),5,IF(Eingabe!$AN$5="","","Fehler")))</f>
        <v>5</v>
      </c>
      <c r="F151" s="240" t="str">
        <f>IF(Eingabe!$T$7&lt;&gt;"",Eingabe!$T$7,"")</f>
        <v/>
      </c>
      <c r="G151" s="187" t="str">
        <f t="shared" si="16"/>
        <v/>
      </c>
      <c r="H151" s="153" t="str">
        <f>IF(AND(Eingabe!$AN$5&gt;365,Eingabe!$S30&lt;&gt;"",Eingabe!$T30&lt;&gt;"",Eingabe!$U30&lt;&gt;"",Eingabe!$V30&lt;&gt;""),"OK SJ",IF(AND(Eingabe!$AN$5&lt;=365,Eingabe!$S31&lt;&gt;"",Eingabe!$T31&lt;&gt;"",Eingabe!$U31&lt;&gt;"",Eingabe!$V31&lt;&gt;""),"OK","Daten unvollst."))</f>
        <v>Daten unvollst.</v>
      </c>
      <c r="I151" s="171">
        <f>IF(Eingabe!$AN$5&gt;365,Eingabe!$S30,Eingabe!$S31)</f>
        <v>0</v>
      </c>
      <c r="J151" s="190">
        <f>IF(Eingabe!$AN$5&gt;365,Eingabe!$T30,Eingabe!$T31)</f>
        <v>0</v>
      </c>
      <c r="K151" s="194">
        <f>IF(Eingabe!$AN$5&gt;365,Eingabe!$U30,Eingabe!$U31)</f>
        <v>0</v>
      </c>
      <c r="L151" s="172">
        <f>IF(Eingabe!$AN$5&gt;365,Eingabe!$V30,Eingabe!$V31)</f>
        <v>0</v>
      </c>
      <c r="M151" s="272" t="str">
        <f t="shared" si="17"/>
        <v>Daten unvollst.</v>
      </c>
      <c r="N151" s="196" t="str">
        <f t="shared" si="18"/>
        <v>Daten</v>
      </c>
      <c r="O151" s="104" t="str">
        <f t="shared" si="19"/>
        <v>Daten</v>
      </c>
      <c r="P151" s="200">
        <f t="shared" si="20"/>
        <v>0</v>
      </c>
      <c r="Q151" s="154">
        <f t="shared" si="21"/>
        <v>0</v>
      </c>
    </row>
    <row r="152" spans="2:17" x14ac:dyDescent="0.25">
      <c r="B152" s="103">
        <v>136</v>
      </c>
      <c r="C152" s="185">
        <f>IF(Eingabe!$AN$5&gt;365,C151+1,C151+1)</f>
        <v>15</v>
      </c>
      <c r="D152" s="164">
        <f t="shared" si="15"/>
        <v>15</v>
      </c>
      <c r="E152" s="185">
        <f>IF(AND(Eingabe!$AN$5&lt;&gt;"",Eingabe!$AN$5&lt;=365),5,IF(AND(Eingabe!$AN$5&lt;&gt;"",Eingabe!$AN$5&gt;365),5,IF(Eingabe!$AN$5="","","Fehler")))</f>
        <v>5</v>
      </c>
      <c r="F152" s="240" t="str">
        <f>IF(Eingabe!$T$7&lt;&gt;"",Eingabe!$T$7,"")</f>
        <v/>
      </c>
      <c r="G152" s="187" t="str">
        <f t="shared" si="16"/>
        <v/>
      </c>
      <c r="H152" s="153" t="str">
        <f>IF(AND(Eingabe!$AN$5&gt;365,Eingabe!$S31&lt;&gt;"",Eingabe!$T31&lt;&gt;"",Eingabe!$U31&lt;&gt;"",Eingabe!$V31&lt;&gt;""),"OK SJ",IF(AND(Eingabe!$AN$5&lt;=365,Eingabe!$S32&lt;&gt;"",Eingabe!$T32&lt;&gt;"",Eingabe!$U32&lt;&gt;"",Eingabe!$V32&lt;&gt;""),"OK","Daten unvollst."))</f>
        <v>Daten unvollst.</v>
      </c>
      <c r="I152" s="171">
        <f>IF(Eingabe!$AN$5&gt;365,Eingabe!$S31,Eingabe!$S32)</f>
        <v>0</v>
      </c>
      <c r="J152" s="190">
        <f>IF(Eingabe!$AN$5&gt;365,Eingabe!$T31,Eingabe!$T32)</f>
        <v>0</v>
      </c>
      <c r="K152" s="194">
        <f>IF(Eingabe!$AN$5&gt;365,Eingabe!$U31,Eingabe!$U32)</f>
        <v>0</v>
      </c>
      <c r="L152" s="172">
        <f>IF(Eingabe!$AN$5&gt;365,Eingabe!$V31,Eingabe!$V32)</f>
        <v>0</v>
      </c>
      <c r="M152" s="272" t="str">
        <f t="shared" si="17"/>
        <v>Daten unvollst.</v>
      </c>
      <c r="N152" s="196" t="str">
        <f t="shared" si="18"/>
        <v>Daten</v>
      </c>
      <c r="O152" s="104" t="str">
        <f t="shared" si="19"/>
        <v>Daten</v>
      </c>
      <c r="P152" s="200">
        <f t="shared" si="20"/>
        <v>0</v>
      </c>
      <c r="Q152" s="154">
        <f t="shared" si="21"/>
        <v>0</v>
      </c>
    </row>
    <row r="153" spans="2:17" x14ac:dyDescent="0.25">
      <c r="B153" s="103">
        <v>137</v>
      </c>
      <c r="C153" s="185">
        <f>IF(Eingabe!$AN$5&gt;365,C152+1,C152+1)</f>
        <v>16</v>
      </c>
      <c r="D153" s="164">
        <f t="shared" si="15"/>
        <v>16</v>
      </c>
      <c r="E153" s="185">
        <f>IF(AND(Eingabe!$AN$5&lt;&gt;"",Eingabe!$AN$5&lt;=365),5,IF(AND(Eingabe!$AN$5&lt;&gt;"",Eingabe!$AN$5&gt;365),5,IF(Eingabe!$AN$5="","","Fehler")))</f>
        <v>5</v>
      </c>
      <c r="F153" s="240" t="str">
        <f>IF(Eingabe!$T$7&lt;&gt;"",Eingabe!$T$7,"")</f>
        <v/>
      </c>
      <c r="G153" s="187" t="str">
        <f t="shared" si="16"/>
        <v/>
      </c>
      <c r="H153" s="153" t="str">
        <f>IF(AND(Eingabe!$AN$5&gt;365,Eingabe!$S32&lt;&gt;"",Eingabe!$T32&lt;&gt;"",Eingabe!$U32&lt;&gt;"",Eingabe!$V32&lt;&gt;""),"OK SJ",IF(AND(Eingabe!$AN$5&lt;=365,Eingabe!$S33&lt;&gt;"",Eingabe!$T33&lt;&gt;"",Eingabe!$U33&lt;&gt;"",Eingabe!$V33&lt;&gt;""),"OK","Daten unvollst."))</f>
        <v>Daten unvollst.</v>
      </c>
      <c r="I153" s="171">
        <f>IF(Eingabe!$AN$5&gt;365,Eingabe!$S32,Eingabe!$S33)</f>
        <v>0</v>
      </c>
      <c r="J153" s="190">
        <f>IF(Eingabe!$AN$5&gt;365,Eingabe!$T32,Eingabe!$T33)</f>
        <v>0</v>
      </c>
      <c r="K153" s="194">
        <f>IF(Eingabe!$AN$5&gt;365,Eingabe!$U32,Eingabe!$U33)</f>
        <v>0</v>
      </c>
      <c r="L153" s="172">
        <f>IF(Eingabe!$AN$5&gt;365,Eingabe!$V32,Eingabe!$V33)</f>
        <v>0</v>
      </c>
      <c r="M153" s="272" t="str">
        <f t="shared" si="17"/>
        <v>Daten unvollst.</v>
      </c>
      <c r="N153" s="196" t="str">
        <f t="shared" si="18"/>
        <v>Daten</v>
      </c>
      <c r="O153" s="104" t="str">
        <f t="shared" si="19"/>
        <v>Daten</v>
      </c>
      <c r="P153" s="200">
        <f t="shared" si="20"/>
        <v>0</v>
      </c>
      <c r="Q153" s="154">
        <f t="shared" si="21"/>
        <v>0</v>
      </c>
    </row>
    <row r="154" spans="2:17" x14ac:dyDescent="0.25">
      <c r="B154" s="103">
        <v>138</v>
      </c>
      <c r="C154" s="185">
        <f>IF(Eingabe!$AN$5&gt;365,C153+1,C153+1)</f>
        <v>17</v>
      </c>
      <c r="D154" s="164">
        <f t="shared" si="15"/>
        <v>17</v>
      </c>
      <c r="E154" s="185">
        <f>IF(AND(Eingabe!$AN$5&lt;&gt;"",Eingabe!$AN$5&lt;=365),5,IF(AND(Eingabe!$AN$5&lt;&gt;"",Eingabe!$AN$5&gt;365),5,IF(Eingabe!$AN$5="","","Fehler")))</f>
        <v>5</v>
      </c>
      <c r="F154" s="240" t="str">
        <f>IF(Eingabe!$T$7&lt;&gt;"",Eingabe!$T$7,"")</f>
        <v/>
      </c>
      <c r="G154" s="187" t="str">
        <f t="shared" si="16"/>
        <v/>
      </c>
      <c r="H154" s="153" t="str">
        <f>IF(AND(Eingabe!$AN$5&gt;365,Eingabe!$S33&lt;&gt;"",Eingabe!$T33&lt;&gt;"",Eingabe!$U33&lt;&gt;"",Eingabe!$V33&lt;&gt;""),"OK SJ",IF(AND(Eingabe!$AN$5&lt;=365,Eingabe!$S34&lt;&gt;"",Eingabe!$T34&lt;&gt;"",Eingabe!$U34&lt;&gt;"",Eingabe!$V34&lt;&gt;""),"OK","Daten unvollst."))</f>
        <v>Daten unvollst.</v>
      </c>
      <c r="I154" s="171">
        <f>IF(Eingabe!$AN$5&gt;365,Eingabe!$S33,Eingabe!$S34)</f>
        <v>0</v>
      </c>
      <c r="J154" s="190">
        <f>IF(Eingabe!$AN$5&gt;365,Eingabe!$T33,Eingabe!$T34)</f>
        <v>0</v>
      </c>
      <c r="K154" s="194">
        <f>IF(Eingabe!$AN$5&gt;365,Eingabe!$U33,Eingabe!$U34)</f>
        <v>0</v>
      </c>
      <c r="L154" s="172">
        <f>IF(Eingabe!$AN$5&gt;365,Eingabe!$V33,Eingabe!$V34)</f>
        <v>0</v>
      </c>
      <c r="M154" s="272" t="str">
        <f t="shared" si="17"/>
        <v>Daten unvollst.</v>
      </c>
      <c r="N154" s="196" t="str">
        <f t="shared" si="18"/>
        <v>Daten</v>
      </c>
      <c r="O154" s="104" t="str">
        <f t="shared" si="19"/>
        <v>Daten</v>
      </c>
      <c r="P154" s="200">
        <f t="shared" si="20"/>
        <v>0</v>
      </c>
      <c r="Q154" s="154">
        <f t="shared" si="21"/>
        <v>0</v>
      </c>
    </row>
    <row r="155" spans="2:17" x14ac:dyDescent="0.25">
      <c r="B155" s="103">
        <v>139</v>
      </c>
      <c r="C155" s="185">
        <f>IF(Eingabe!$AN$5&gt;365,C154+1,C154+1)</f>
        <v>18</v>
      </c>
      <c r="D155" s="164">
        <f t="shared" si="15"/>
        <v>18</v>
      </c>
      <c r="E155" s="185">
        <f>IF(AND(Eingabe!$AN$5&lt;&gt;"",Eingabe!$AN$5&lt;=365),5,IF(AND(Eingabe!$AN$5&lt;&gt;"",Eingabe!$AN$5&gt;365),5,IF(Eingabe!$AN$5="","","Fehler")))</f>
        <v>5</v>
      </c>
      <c r="F155" s="240" t="str">
        <f>IF(Eingabe!$T$7&lt;&gt;"",Eingabe!$T$7,"")</f>
        <v/>
      </c>
      <c r="G155" s="187" t="str">
        <f t="shared" si="16"/>
        <v/>
      </c>
      <c r="H155" s="153" t="str">
        <f>IF(AND(Eingabe!$AN$5&gt;365,Eingabe!$S34&lt;&gt;"",Eingabe!$T34&lt;&gt;"",Eingabe!$U34&lt;&gt;"",Eingabe!$V34&lt;&gt;""),"OK SJ",IF(AND(Eingabe!$AN$5&lt;=365,Eingabe!$S35&lt;&gt;"",Eingabe!$T35&lt;&gt;"",Eingabe!$U35&lt;&gt;"",Eingabe!$V35&lt;&gt;""),"OK","Daten unvollst."))</f>
        <v>Daten unvollst.</v>
      </c>
      <c r="I155" s="171">
        <f>IF(Eingabe!$AN$5&gt;365,Eingabe!$S34,Eingabe!$S35)</f>
        <v>0</v>
      </c>
      <c r="J155" s="190">
        <f>IF(Eingabe!$AN$5&gt;365,Eingabe!$T34,Eingabe!$T35)</f>
        <v>0</v>
      </c>
      <c r="K155" s="194">
        <f>IF(Eingabe!$AN$5&gt;365,Eingabe!$U34,Eingabe!$U35)</f>
        <v>0</v>
      </c>
      <c r="L155" s="172">
        <f>IF(Eingabe!$AN$5&gt;365,Eingabe!$V34,Eingabe!$V35)</f>
        <v>0</v>
      </c>
      <c r="M155" s="272" t="str">
        <f t="shared" si="17"/>
        <v>Daten unvollst.</v>
      </c>
      <c r="N155" s="196" t="str">
        <f t="shared" si="18"/>
        <v>Daten</v>
      </c>
      <c r="O155" s="104" t="str">
        <f t="shared" si="19"/>
        <v>Daten</v>
      </c>
      <c r="P155" s="200">
        <f t="shared" si="20"/>
        <v>0</v>
      </c>
      <c r="Q155" s="154">
        <f t="shared" si="21"/>
        <v>0</v>
      </c>
    </row>
    <row r="156" spans="2:17" x14ac:dyDescent="0.25">
      <c r="B156" s="103">
        <v>140</v>
      </c>
      <c r="C156" s="185">
        <f>IF(Eingabe!$AN$5&gt;365,C155+1,C155+1)</f>
        <v>19</v>
      </c>
      <c r="D156" s="164">
        <f t="shared" si="15"/>
        <v>19</v>
      </c>
      <c r="E156" s="185">
        <f>IF(AND(Eingabe!$AN$5&lt;&gt;"",Eingabe!$AN$5&lt;=365),5,IF(AND(Eingabe!$AN$5&lt;&gt;"",Eingabe!$AN$5&gt;365),5,IF(Eingabe!$AN$5="","","Fehler")))</f>
        <v>5</v>
      </c>
      <c r="F156" s="240" t="str">
        <f>IF(Eingabe!$T$7&lt;&gt;"",Eingabe!$T$7,"")</f>
        <v/>
      </c>
      <c r="G156" s="187" t="str">
        <f t="shared" si="16"/>
        <v/>
      </c>
      <c r="H156" s="153" t="str">
        <f>IF(AND(Eingabe!$AN$5&gt;365,Eingabe!$S35&lt;&gt;"",Eingabe!$T35&lt;&gt;"",Eingabe!$U35&lt;&gt;"",Eingabe!$V35&lt;&gt;""),"OK SJ",IF(AND(Eingabe!$AN$5&lt;=365,Eingabe!$S36&lt;&gt;"",Eingabe!$T36&lt;&gt;"",Eingabe!$U36&lt;&gt;"",Eingabe!$V36&lt;&gt;""),"OK","Daten unvollst."))</f>
        <v>Daten unvollst.</v>
      </c>
      <c r="I156" s="171">
        <f>IF(Eingabe!$AN$5&gt;365,Eingabe!$S35,Eingabe!$S36)</f>
        <v>0</v>
      </c>
      <c r="J156" s="190">
        <f>IF(Eingabe!$AN$5&gt;365,Eingabe!$T35,Eingabe!$T36)</f>
        <v>0</v>
      </c>
      <c r="K156" s="194">
        <f>IF(Eingabe!$AN$5&gt;365,Eingabe!$U35,Eingabe!$U36)</f>
        <v>0</v>
      </c>
      <c r="L156" s="172">
        <f>IF(Eingabe!$AN$5&gt;365,Eingabe!$V35,Eingabe!$V36)</f>
        <v>0</v>
      </c>
      <c r="M156" s="272" t="str">
        <f t="shared" si="17"/>
        <v>Daten unvollst.</v>
      </c>
      <c r="N156" s="196" t="str">
        <f t="shared" si="18"/>
        <v>Daten</v>
      </c>
      <c r="O156" s="104" t="str">
        <f t="shared" si="19"/>
        <v>Daten</v>
      </c>
      <c r="P156" s="200">
        <f t="shared" si="20"/>
        <v>0</v>
      </c>
      <c r="Q156" s="154">
        <f t="shared" si="21"/>
        <v>0</v>
      </c>
    </row>
    <row r="157" spans="2:17" x14ac:dyDescent="0.25">
      <c r="B157" s="103">
        <v>141</v>
      </c>
      <c r="C157" s="185">
        <f>IF(Eingabe!$AN$5&gt;365,C156+1,C156+1)</f>
        <v>20</v>
      </c>
      <c r="D157" s="164">
        <f t="shared" si="15"/>
        <v>20</v>
      </c>
      <c r="E157" s="185">
        <f>IF(AND(Eingabe!$AN$5&lt;&gt;"",Eingabe!$AN$5&lt;=365),5,IF(AND(Eingabe!$AN$5&lt;&gt;"",Eingabe!$AN$5&gt;365),5,IF(Eingabe!$AN$5="","","Fehler")))</f>
        <v>5</v>
      </c>
      <c r="F157" s="240" t="str">
        <f>IF(Eingabe!$T$7&lt;&gt;"",Eingabe!$T$7,"")</f>
        <v/>
      </c>
      <c r="G157" s="187" t="str">
        <f t="shared" si="16"/>
        <v/>
      </c>
      <c r="H157" s="153" t="str">
        <f>IF(AND(Eingabe!$AN$5&gt;365,Eingabe!$S36&lt;&gt;"",Eingabe!$T36&lt;&gt;"",Eingabe!$U36&lt;&gt;"",Eingabe!$V36&lt;&gt;""),"OK SJ",IF(AND(Eingabe!$AN$5&lt;=365,Eingabe!$S37&lt;&gt;"",Eingabe!$T37&lt;&gt;"",Eingabe!$U37&lt;&gt;"",Eingabe!$V37&lt;&gt;""),"OK","Daten unvollst."))</f>
        <v>Daten unvollst.</v>
      </c>
      <c r="I157" s="171">
        <f>IF(Eingabe!$AN$5&gt;365,Eingabe!$S36,Eingabe!$S37)</f>
        <v>0</v>
      </c>
      <c r="J157" s="190">
        <f>IF(Eingabe!$AN$5&gt;365,Eingabe!$T36,Eingabe!$T37)</f>
        <v>0</v>
      </c>
      <c r="K157" s="194">
        <f>IF(Eingabe!$AN$5&gt;365,Eingabe!$U36,Eingabe!$U37)</f>
        <v>0</v>
      </c>
      <c r="L157" s="172">
        <f>IF(Eingabe!$AN$5&gt;365,Eingabe!$V36,Eingabe!$V37)</f>
        <v>0</v>
      </c>
      <c r="M157" s="272" t="str">
        <f t="shared" si="17"/>
        <v>Daten unvollst.</v>
      </c>
      <c r="N157" s="196" t="str">
        <f t="shared" si="18"/>
        <v>Daten</v>
      </c>
      <c r="O157" s="104" t="str">
        <f t="shared" si="19"/>
        <v>Daten</v>
      </c>
      <c r="P157" s="200">
        <f t="shared" si="20"/>
        <v>0</v>
      </c>
      <c r="Q157" s="154">
        <f t="shared" si="21"/>
        <v>0</v>
      </c>
    </row>
    <row r="158" spans="2:17" x14ac:dyDescent="0.25">
      <c r="B158" s="103">
        <v>142</v>
      </c>
      <c r="C158" s="185">
        <f>IF(Eingabe!$AN$5&gt;365,C157+1,C157+1)</f>
        <v>21</v>
      </c>
      <c r="D158" s="164">
        <f t="shared" si="15"/>
        <v>21</v>
      </c>
      <c r="E158" s="185">
        <f>IF(AND(Eingabe!$AN$5&lt;&gt;"",Eingabe!$AN$5&lt;=365),5,IF(AND(Eingabe!$AN$5&lt;&gt;"",Eingabe!$AN$5&gt;365),5,IF(Eingabe!$AN$5="","","Fehler")))</f>
        <v>5</v>
      </c>
      <c r="F158" s="240" t="str">
        <f>IF(Eingabe!$T$7&lt;&gt;"",Eingabe!$T$7,"")</f>
        <v/>
      </c>
      <c r="G158" s="187" t="str">
        <f t="shared" si="16"/>
        <v/>
      </c>
      <c r="H158" s="153" t="str">
        <f>IF(AND(Eingabe!$AN$5&gt;365,Eingabe!$S37&lt;&gt;"",Eingabe!$T37&lt;&gt;"",Eingabe!$U37&lt;&gt;"",Eingabe!$V37&lt;&gt;""),"OK SJ",IF(AND(Eingabe!$AN$5&lt;=365,Eingabe!$S38&lt;&gt;"",Eingabe!$T38&lt;&gt;"",Eingabe!$U38&lt;&gt;"",Eingabe!$V38&lt;&gt;""),"OK","Daten unvollst."))</f>
        <v>Daten unvollst.</v>
      </c>
      <c r="I158" s="171">
        <f>IF(Eingabe!$AN$5&gt;365,Eingabe!$S37,Eingabe!$S38)</f>
        <v>0</v>
      </c>
      <c r="J158" s="190">
        <f>IF(Eingabe!$AN$5&gt;365,Eingabe!$T37,Eingabe!$T38)</f>
        <v>0</v>
      </c>
      <c r="K158" s="194">
        <f>IF(Eingabe!$AN$5&gt;365,Eingabe!$U37,Eingabe!$U38)</f>
        <v>0</v>
      </c>
      <c r="L158" s="172">
        <f>IF(Eingabe!$AN$5&gt;365,Eingabe!$V37,Eingabe!$V38)</f>
        <v>0</v>
      </c>
      <c r="M158" s="272" t="str">
        <f t="shared" si="17"/>
        <v>Daten unvollst.</v>
      </c>
      <c r="N158" s="196" t="str">
        <f t="shared" si="18"/>
        <v>Daten</v>
      </c>
      <c r="O158" s="104" t="str">
        <f t="shared" si="19"/>
        <v>Daten</v>
      </c>
      <c r="P158" s="200">
        <f t="shared" si="20"/>
        <v>0</v>
      </c>
      <c r="Q158" s="154">
        <f t="shared" si="21"/>
        <v>0</v>
      </c>
    </row>
    <row r="159" spans="2:17" x14ac:dyDescent="0.25">
      <c r="B159" s="103">
        <v>143</v>
      </c>
      <c r="C159" s="185">
        <f>IF(Eingabe!$AN$5&gt;365,C158+1,C158+1)</f>
        <v>22</v>
      </c>
      <c r="D159" s="164">
        <f t="shared" si="15"/>
        <v>22</v>
      </c>
      <c r="E159" s="185">
        <f>IF(AND(Eingabe!$AN$5&lt;&gt;"",Eingabe!$AN$5&lt;=365),5,IF(AND(Eingabe!$AN$5&lt;&gt;"",Eingabe!$AN$5&gt;365),5,IF(Eingabe!$AN$5="","","Fehler")))</f>
        <v>5</v>
      </c>
      <c r="F159" s="240" t="str">
        <f>IF(Eingabe!$T$7&lt;&gt;"",Eingabe!$T$7,"")</f>
        <v/>
      </c>
      <c r="G159" s="187" t="str">
        <f t="shared" si="16"/>
        <v/>
      </c>
      <c r="H159" s="153" t="str">
        <f>IF(AND(Eingabe!$AN$5&gt;365,Eingabe!$S38&lt;&gt;"",Eingabe!$T38&lt;&gt;"",Eingabe!$U38&lt;&gt;"",Eingabe!$V38&lt;&gt;""),"OK SJ",IF(AND(Eingabe!$AN$5&lt;=365,Eingabe!$S39&lt;&gt;"",Eingabe!$T39&lt;&gt;"",Eingabe!$U39&lt;&gt;"",Eingabe!$V39&lt;&gt;""),"OK","Daten unvollst."))</f>
        <v>Daten unvollst.</v>
      </c>
      <c r="I159" s="171">
        <f>IF(Eingabe!$AN$5&gt;365,Eingabe!$S38,Eingabe!$S39)</f>
        <v>0</v>
      </c>
      <c r="J159" s="190">
        <f>IF(Eingabe!$AN$5&gt;365,Eingabe!$T38,Eingabe!$T39)</f>
        <v>0</v>
      </c>
      <c r="K159" s="194">
        <f>IF(Eingabe!$AN$5&gt;365,Eingabe!$U38,Eingabe!$U39)</f>
        <v>0</v>
      </c>
      <c r="L159" s="172">
        <f>IF(Eingabe!$AN$5&gt;365,Eingabe!$V38,Eingabe!$V39)</f>
        <v>0</v>
      </c>
      <c r="M159" s="272" t="str">
        <f t="shared" si="17"/>
        <v>Daten unvollst.</v>
      </c>
      <c r="N159" s="196" t="str">
        <f t="shared" si="18"/>
        <v>Daten</v>
      </c>
      <c r="O159" s="104" t="str">
        <f t="shared" si="19"/>
        <v>Daten</v>
      </c>
      <c r="P159" s="200">
        <f t="shared" si="20"/>
        <v>0</v>
      </c>
      <c r="Q159" s="154">
        <f t="shared" si="21"/>
        <v>0</v>
      </c>
    </row>
    <row r="160" spans="2:17" x14ac:dyDescent="0.25">
      <c r="B160" s="103">
        <v>144</v>
      </c>
      <c r="C160" s="185">
        <f>IF(Eingabe!$AN$5&gt;365,C159+1,C159+1)</f>
        <v>23</v>
      </c>
      <c r="D160" s="164">
        <f t="shared" si="15"/>
        <v>23</v>
      </c>
      <c r="E160" s="185">
        <f>IF(AND(Eingabe!$AN$5&lt;&gt;"",Eingabe!$AN$5&lt;=365),5,IF(AND(Eingabe!$AN$5&lt;&gt;"",Eingabe!$AN$5&gt;365),5,IF(Eingabe!$AN$5="","","Fehler")))</f>
        <v>5</v>
      </c>
      <c r="F160" s="240" t="str">
        <f>IF(Eingabe!$T$7&lt;&gt;"",Eingabe!$T$7,"")</f>
        <v/>
      </c>
      <c r="G160" s="187" t="str">
        <f t="shared" si="16"/>
        <v/>
      </c>
      <c r="H160" s="153" t="str">
        <f>IF(AND(Eingabe!$AN$5&gt;365,Eingabe!$S39&lt;&gt;"",Eingabe!$T39&lt;&gt;"",Eingabe!$U39&lt;&gt;"",Eingabe!$V39&lt;&gt;""),"OK SJ",IF(AND(Eingabe!$AN$5&lt;=365,Eingabe!$S40&lt;&gt;"",Eingabe!$T40&lt;&gt;"",Eingabe!$U40&lt;&gt;"",Eingabe!$V40&lt;&gt;""),"OK","Daten unvollst."))</f>
        <v>Daten unvollst.</v>
      </c>
      <c r="I160" s="171">
        <f>IF(Eingabe!$AN$5&gt;365,Eingabe!$S39,Eingabe!$S40)</f>
        <v>0</v>
      </c>
      <c r="J160" s="190">
        <f>IF(Eingabe!$AN$5&gt;365,Eingabe!$T39,Eingabe!$T40)</f>
        <v>0</v>
      </c>
      <c r="K160" s="194">
        <f>IF(Eingabe!$AN$5&gt;365,Eingabe!$U39,Eingabe!$U40)</f>
        <v>0</v>
      </c>
      <c r="L160" s="172">
        <f>IF(Eingabe!$AN$5&gt;365,Eingabe!$V39,Eingabe!$V40)</f>
        <v>0</v>
      </c>
      <c r="M160" s="272" t="str">
        <f t="shared" si="17"/>
        <v>Daten unvollst.</v>
      </c>
      <c r="N160" s="196" t="str">
        <f t="shared" si="18"/>
        <v>Daten</v>
      </c>
      <c r="O160" s="104" t="str">
        <f t="shared" si="19"/>
        <v>Daten</v>
      </c>
      <c r="P160" s="200">
        <f t="shared" si="20"/>
        <v>0</v>
      </c>
      <c r="Q160" s="154">
        <f t="shared" si="21"/>
        <v>0</v>
      </c>
    </row>
    <row r="161" spans="2:17" x14ac:dyDescent="0.25">
      <c r="B161" s="103">
        <v>145</v>
      </c>
      <c r="C161" s="185">
        <f>IF(Eingabe!$AN$5&gt;365,C160+1,C160+1)</f>
        <v>24</v>
      </c>
      <c r="D161" s="164">
        <f t="shared" si="15"/>
        <v>24</v>
      </c>
      <c r="E161" s="185">
        <f>IF(AND(Eingabe!$AN$5&lt;&gt;"",Eingabe!$AN$5&lt;=365),5,IF(AND(Eingabe!$AN$5&lt;&gt;"",Eingabe!$AN$5&gt;365),5,IF(Eingabe!$AN$5="","","Fehler")))</f>
        <v>5</v>
      </c>
      <c r="F161" s="240" t="str">
        <f>IF(Eingabe!$T$7&lt;&gt;"",Eingabe!$T$7,"")</f>
        <v/>
      </c>
      <c r="G161" s="187" t="str">
        <f t="shared" si="16"/>
        <v/>
      </c>
      <c r="H161" s="153" t="str">
        <f>IF(AND(Eingabe!$AN$5&gt;365,Eingabe!$S40&lt;&gt;"",Eingabe!$T40&lt;&gt;"",Eingabe!$U40&lt;&gt;"",Eingabe!$V40&lt;&gt;""),"OK SJ",IF(AND(Eingabe!$AN$5&lt;=365,Eingabe!$S41&lt;&gt;"",Eingabe!$T41&lt;&gt;"",Eingabe!$U41&lt;&gt;"",Eingabe!$V41&lt;&gt;""),"OK","Daten unvollst."))</f>
        <v>Daten unvollst.</v>
      </c>
      <c r="I161" s="171">
        <f>IF(Eingabe!$AN$5&gt;365,Eingabe!$S40,Eingabe!$S41)</f>
        <v>0</v>
      </c>
      <c r="J161" s="190">
        <f>IF(Eingabe!$AN$5&gt;365,Eingabe!$T40,Eingabe!$T41)</f>
        <v>0</v>
      </c>
      <c r="K161" s="194">
        <f>IF(Eingabe!$AN$5&gt;365,Eingabe!$U40,Eingabe!$U41)</f>
        <v>0</v>
      </c>
      <c r="L161" s="172">
        <f>IF(Eingabe!$AN$5&gt;365,Eingabe!$V40,Eingabe!$V41)</f>
        <v>0</v>
      </c>
      <c r="M161" s="272" t="str">
        <f t="shared" si="17"/>
        <v>Daten unvollst.</v>
      </c>
      <c r="N161" s="196" t="str">
        <f t="shared" si="18"/>
        <v>Daten</v>
      </c>
      <c r="O161" s="104" t="str">
        <f t="shared" si="19"/>
        <v>Daten</v>
      </c>
      <c r="P161" s="200">
        <f t="shared" si="20"/>
        <v>0</v>
      </c>
      <c r="Q161" s="154">
        <f t="shared" si="21"/>
        <v>0</v>
      </c>
    </row>
    <row r="162" spans="2:17" x14ac:dyDescent="0.25">
      <c r="B162" s="103">
        <v>146</v>
      </c>
      <c r="C162" s="185">
        <f>IF(Eingabe!$AN$5&gt;365,C161+1,C161+1)</f>
        <v>25</v>
      </c>
      <c r="D162" s="164">
        <f t="shared" si="15"/>
        <v>25</v>
      </c>
      <c r="E162" s="185">
        <f>IF(AND(Eingabe!$AN$5&lt;&gt;"",Eingabe!$AN$5&lt;=365),5,IF(AND(Eingabe!$AN$5&lt;&gt;"",Eingabe!$AN$5&gt;365),5,IF(Eingabe!$AN$5="","","Fehler")))</f>
        <v>5</v>
      </c>
      <c r="F162" s="240" t="str">
        <f>IF(Eingabe!$T$7&lt;&gt;"",Eingabe!$T$7,"")</f>
        <v/>
      </c>
      <c r="G162" s="187" t="str">
        <f t="shared" si="16"/>
        <v/>
      </c>
      <c r="H162" s="153" t="str">
        <f>IF(AND(Eingabe!$AN$5&gt;365,Eingabe!$S41&lt;&gt;"",Eingabe!$T41&lt;&gt;"",Eingabe!$U41&lt;&gt;"",Eingabe!$V41&lt;&gt;""),"OK SJ",IF(AND(Eingabe!$AN$5&lt;=365,Eingabe!$S42&lt;&gt;"",Eingabe!$T42&lt;&gt;"",Eingabe!$U42&lt;&gt;"",Eingabe!$V42&lt;&gt;""),"OK","Daten unvollst."))</f>
        <v>Daten unvollst.</v>
      </c>
      <c r="I162" s="171">
        <f>IF(Eingabe!$AN$5&gt;365,Eingabe!$S41,Eingabe!$S42)</f>
        <v>0</v>
      </c>
      <c r="J162" s="190">
        <f>IF(Eingabe!$AN$5&gt;365,Eingabe!$T41,Eingabe!$T42)</f>
        <v>0</v>
      </c>
      <c r="K162" s="194">
        <f>IF(Eingabe!$AN$5&gt;365,Eingabe!$U41,Eingabe!$U42)</f>
        <v>0</v>
      </c>
      <c r="L162" s="172">
        <f>IF(Eingabe!$AN$5&gt;365,Eingabe!$V41,Eingabe!$V42)</f>
        <v>0</v>
      </c>
      <c r="M162" s="272" t="str">
        <f t="shared" si="17"/>
        <v>Daten unvollst.</v>
      </c>
      <c r="N162" s="196" t="str">
        <f t="shared" si="18"/>
        <v>Daten</v>
      </c>
      <c r="O162" s="104" t="str">
        <f t="shared" si="19"/>
        <v>Daten</v>
      </c>
      <c r="P162" s="200">
        <f t="shared" si="20"/>
        <v>0</v>
      </c>
      <c r="Q162" s="154">
        <f t="shared" si="21"/>
        <v>0</v>
      </c>
    </row>
    <row r="163" spans="2:17" x14ac:dyDescent="0.25">
      <c r="B163" s="103">
        <v>147</v>
      </c>
      <c r="C163" s="185">
        <f>IF(Eingabe!$AN$5&gt;365,C162+1,C162+1)</f>
        <v>26</v>
      </c>
      <c r="D163" s="164">
        <f t="shared" si="15"/>
        <v>26</v>
      </c>
      <c r="E163" s="185">
        <f>IF(AND(Eingabe!$AN$5&lt;&gt;"",Eingabe!$AN$5&lt;=365),5,IF(AND(Eingabe!$AN$5&lt;&gt;"",Eingabe!$AN$5&gt;365),5,IF(Eingabe!$AN$5="","","Fehler")))</f>
        <v>5</v>
      </c>
      <c r="F163" s="240" t="str">
        <f>IF(Eingabe!$T$7&lt;&gt;"",Eingabe!$T$7,"")</f>
        <v/>
      </c>
      <c r="G163" s="187" t="str">
        <f t="shared" si="16"/>
        <v/>
      </c>
      <c r="H163" s="153" t="str">
        <f>IF(AND(Eingabe!$AN$5&gt;365,Eingabe!$S42&lt;&gt;"",Eingabe!$T42&lt;&gt;"",Eingabe!$U42&lt;&gt;"",Eingabe!$V42&lt;&gt;""),"OK SJ",IF(AND(Eingabe!$AN$5&lt;=365,Eingabe!$S43&lt;&gt;"",Eingabe!$T43&lt;&gt;"",Eingabe!$U43&lt;&gt;"",Eingabe!$V43&lt;&gt;""),"OK","Daten unvollst."))</f>
        <v>Daten unvollst.</v>
      </c>
      <c r="I163" s="171">
        <f>IF(Eingabe!$AN$5&gt;365,Eingabe!$S42,Eingabe!$S43)</f>
        <v>0</v>
      </c>
      <c r="J163" s="190">
        <f>IF(Eingabe!$AN$5&gt;365,Eingabe!$T42,Eingabe!$T43)</f>
        <v>0</v>
      </c>
      <c r="K163" s="194">
        <f>IF(Eingabe!$AN$5&gt;365,Eingabe!$U42,Eingabe!$U43)</f>
        <v>0</v>
      </c>
      <c r="L163" s="172">
        <f>IF(Eingabe!$AN$5&gt;365,Eingabe!$V42,Eingabe!$V43)</f>
        <v>0</v>
      </c>
      <c r="M163" s="272" t="str">
        <f t="shared" si="17"/>
        <v>Daten unvollst.</v>
      </c>
      <c r="N163" s="196" t="str">
        <f t="shared" si="18"/>
        <v>Daten</v>
      </c>
      <c r="O163" s="104" t="str">
        <f t="shared" si="19"/>
        <v>Daten</v>
      </c>
      <c r="P163" s="200">
        <f t="shared" si="20"/>
        <v>0</v>
      </c>
      <c r="Q163" s="154">
        <f t="shared" si="21"/>
        <v>0</v>
      </c>
    </row>
    <row r="164" spans="2:17" x14ac:dyDescent="0.25">
      <c r="B164" s="103">
        <v>148</v>
      </c>
      <c r="C164" s="185">
        <f>IF(Eingabe!$AN$5&gt;365,C163+1,C163+1)</f>
        <v>27</v>
      </c>
      <c r="D164" s="164">
        <f t="shared" si="15"/>
        <v>27</v>
      </c>
      <c r="E164" s="185">
        <f>IF(AND(Eingabe!$AN$5&lt;&gt;"",Eingabe!$AN$5&lt;=365),5,IF(AND(Eingabe!$AN$5&lt;&gt;"",Eingabe!$AN$5&gt;365),5,IF(Eingabe!$AN$5="","","Fehler")))</f>
        <v>5</v>
      </c>
      <c r="F164" s="240" t="str">
        <f>IF(Eingabe!$T$7&lt;&gt;"",Eingabe!$T$7,"")</f>
        <v/>
      </c>
      <c r="G164" s="187" t="str">
        <f t="shared" si="16"/>
        <v/>
      </c>
      <c r="H164" s="153" t="str">
        <f>IF(AND(Eingabe!$AN$5&gt;365,Eingabe!$S43&lt;&gt;"",Eingabe!$T43&lt;&gt;"",Eingabe!$U43&lt;&gt;"",Eingabe!$V43&lt;&gt;""),"OK SJ",IF(AND(Eingabe!$AN$5&lt;=365,Eingabe!$S44&lt;&gt;"",Eingabe!$T44&lt;&gt;"",Eingabe!$U44&lt;&gt;"",Eingabe!$V44&lt;&gt;""),"OK","Daten unvollst."))</f>
        <v>Daten unvollst.</v>
      </c>
      <c r="I164" s="171">
        <f>IF(Eingabe!$AN$5&gt;365,Eingabe!$S43,Eingabe!$S44)</f>
        <v>0</v>
      </c>
      <c r="J164" s="190">
        <f>IF(Eingabe!$AN$5&gt;365,Eingabe!$T43,Eingabe!$T44)</f>
        <v>0</v>
      </c>
      <c r="K164" s="194">
        <f>IF(Eingabe!$AN$5&gt;365,Eingabe!$U43,Eingabe!$U44)</f>
        <v>0</v>
      </c>
      <c r="L164" s="172">
        <f>IF(Eingabe!$AN$5&gt;365,Eingabe!$V43,Eingabe!$V44)</f>
        <v>0</v>
      </c>
      <c r="M164" s="272" t="str">
        <f t="shared" si="17"/>
        <v>Daten unvollst.</v>
      </c>
      <c r="N164" s="196" t="str">
        <f t="shared" si="18"/>
        <v>Daten</v>
      </c>
      <c r="O164" s="104" t="str">
        <f t="shared" si="19"/>
        <v>Daten</v>
      </c>
      <c r="P164" s="200">
        <f t="shared" si="20"/>
        <v>0</v>
      </c>
      <c r="Q164" s="154">
        <f t="shared" si="21"/>
        <v>0</v>
      </c>
    </row>
    <row r="165" spans="2:17" x14ac:dyDescent="0.25">
      <c r="B165" s="103">
        <v>149</v>
      </c>
      <c r="C165" s="185">
        <f>IF(Eingabe!$AN$5&gt;365,C164+1,C164+1)</f>
        <v>28</v>
      </c>
      <c r="D165" s="164">
        <f t="shared" si="15"/>
        <v>28</v>
      </c>
      <c r="E165" s="185">
        <f>IF(AND(Eingabe!$AN$5&lt;&gt;"",Eingabe!$AN$5&lt;=365),5,IF(AND(Eingabe!$AN$5&lt;&gt;"",Eingabe!$AN$5&gt;365),5,IF(Eingabe!$AN$5="","","Fehler")))</f>
        <v>5</v>
      </c>
      <c r="F165" s="240" t="str">
        <f>IF(Eingabe!$T$7&lt;&gt;"",Eingabe!$T$7,"")</f>
        <v/>
      </c>
      <c r="G165" s="187" t="str">
        <f t="shared" si="16"/>
        <v/>
      </c>
      <c r="H165" s="153" t="str">
        <f>IF(AND(Eingabe!$AN$5&gt;365,Eingabe!$S44&lt;&gt;"",Eingabe!$T44&lt;&gt;"",Eingabe!$U44&lt;&gt;"",Eingabe!$V44&lt;&gt;""),"OK SJ",IF(AND(Eingabe!$AN$5&lt;=365,Eingabe!$S45&lt;&gt;"",Eingabe!$T45&lt;&gt;"",Eingabe!$U45&lt;&gt;"",Eingabe!$V45&lt;&gt;""),"OK","Daten unvollst."))</f>
        <v>Daten unvollst.</v>
      </c>
      <c r="I165" s="171">
        <f>IF(Eingabe!$AN$5&gt;365,Eingabe!$S44,Eingabe!$S45)</f>
        <v>0</v>
      </c>
      <c r="J165" s="190">
        <f>IF(Eingabe!$AN$5&gt;365,Eingabe!$T44,Eingabe!$T45)</f>
        <v>0</v>
      </c>
      <c r="K165" s="194">
        <f>IF(Eingabe!$AN$5&gt;365,Eingabe!$U44,Eingabe!$U45)</f>
        <v>0</v>
      </c>
      <c r="L165" s="172">
        <f>IF(Eingabe!$AN$5&gt;365,Eingabe!$V44,Eingabe!$V45)</f>
        <v>0</v>
      </c>
      <c r="M165" s="272" t="str">
        <f t="shared" si="17"/>
        <v>Daten unvollst.</v>
      </c>
      <c r="N165" s="196" t="str">
        <f t="shared" si="18"/>
        <v>Daten</v>
      </c>
      <c r="O165" s="104" t="str">
        <f t="shared" si="19"/>
        <v>Daten</v>
      </c>
      <c r="P165" s="200">
        <f t="shared" si="20"/>
        <v>0</v>
      </c>
      <c r="Q165" s="154">
        <f t="shared" si="21"/>
        <v>0</v>
      </c>
    </row>
    <row r="166" spans="2:17" x14ac:dyDescent="0.25">
      <c r="B166" s="103">
        <v>150</v>
      </c>
      <c r="C166" s="185">
        <f>IF(Eingabe!$AN$5&gt;365,C165+1,C165+1)</f>
        <v>29</v>
      </c>
      <c r="D166" s="164">
        <f t="shared" si="15"/>
        <v>29</v>
      </c>
      <c r="E166" s="185">
        <f>IF(AND(Eingabe!$AN$5&lt;&gt;"",Eingabe!$AN$5&lt;=365),5,IF(AND(Eingabe!$AN$5&lt;&gt;"",Eingabe!$AN$5&gt;365),5,IF(Eingabe!$AN$5="","","Fehler")))</f>
        <v>5</v>
      </c>
      <c r="F166" s="240" t="str">
        <f>IF(Eingabe!$T$7&lt;&gt;"",Eingabe!$T$7,"")</f>
        <v/>
      </c>
      <c r="G166" s="187" t="str">
        <f t="shared" si="16"/>
        <v/>
      </c>
      <c r="H166" s="153" t="str">
        <f>IF(AND(Eingabe!$AN$5&gt;365,Eingabe!$S45&lt;&gt;"",Eingabe!$T45&lt;&gt;"",Eingabe!$U45&lt;&gt;"",Eingabe!$V45&lt;&gt;""),"OK SJ",IF(AND(Eingabe!$AN$5&lt;=365,Eingabe!$S46&lt;&gt;"",Eingabe!$T46&lt;&gt;"",Eingabe!$U46&lt;&gt;"",Eingabe!$V46&lt;&gt;""),"OK","Daten unvollst."))</f>
        <v>Daten unvollst.</v>
      </c>
      <c r="I166" s="171">
        <f>IF(Eingabe!$AN$5&gt;365,Eingabe!$S45,Eingabe!$S46)</f>
        <v>0</v>
      </c>
      <c r="J166" s="190">
        <f>IF(Eingabe!$AN$5&gt;365,Eingabe!$T45,Eingabe!$T46)</f>
        <v>0</v>
      </c>
      <c r="K166" s="194">
        <f>IF(Eingabe!$AN$5&gt;365,Eingabe!$U45,Eingabe!$U46)</f>
        <v>0</v>
      </c>
      <c r="L166" s="172">
        <f>IF(Eingabe!$AN$5&gt;365,Eingabe!$V45,Eingabe!$V46)</f>
        <v>0</v>
      </c>
      <c r="M166" s="272" t="str">
        <f t="shared" si="17"/>
        <v>Daten unvollst.</v>
      </c>
      <c r="N166" s="196" t="str">
        <f t="shared" si="18"/>
        <v>Daten</v>
      </c>
      <c r="O166" s="104" t="str">
        <f t="shared" si="19"/>
        <v>Daten</v>
      </c>
      <c r="P166" s="200">
        <f t="shared" si="20"/>
        <v>0</v>
      </c>
      <c r="Q166" s="154">
        <f t="shared" si="21"/>
        <v>0</v>
      </c>
    </row>
    <row r="167" spans="2:17" x14ac:dyDescent="0.25">
      <c r="B167" s="103">
        <v>151</v>
      </c>
      <c r="C167" s="185">
        <f>IF(Eingabe!$AN$5&gt;365,30,31)</f>
        <v>30</v>
      </c>
      <c r="D167" s="164">
        <f t="shared" si="15"/>
        <v>30</v>
      </c>
      <c r="E167" s="185">
        <f>IF(AND(Eingabe!$AN$5&lt;&gt;"",Eingabe!$AN$5&lt;=365),5,IF(AND(Eingabe!$AN$5&lt;&gt;"",Eingabe!$AN$5&gt;365),5,IF(Eingabe!$AN$5="","","Fehler")))</f>
        <v>5</v>
      </c>
      <c r="F167" s="240" t="str">
        <f>IF(Eingabe!$T$7&lt;&gt;"",Eingabe!$T$7,"")</f>
        <v/>
      </c>
      <c r="G167" s="187" t="str">
        <f t="shared" si="16"/>
        <v/>
      </c>
      <c r="H167" s="153" t="str">
        <f>IF(AND(Eingabe!$AN$5&gt;365,Eingabe!$S46&lt;&gt;"",Eingabe!$T46&lt;&gt;"",Eingabe!$U46&lt;&gt;"",Eingabe!$V46&lt;&gt;""),"OK SJ",IF(AND(Eingabe!$AN$5&lt;=365,Eingabe!$S47&lt;&gt;"",Eingabe!$T47&lt;&gt;"",Eingabe!$U47&lt;&gt;"",Eingabe!$V47&lt;&gt;""),"OK","Daten unvollst."))</f>
        <v>Daten unvollst.</v>
      </c>
      <c r="I167" s="171">
        <f>IF(Eingabe!$AN$5&gt;365,Eingabe!$S46,Eingabe!$S47)</f>
        <v>0</v>
      </c>
      <c r="J167" s="190">
        <f>IF(Eingabe!$AN$5&gt;365,Eingabe!$T46,Eingabe!$T47)</f>
        <v>0</v>
      </c>
      <c r="K167" s="194">
        <f>IF(Eingabe!$AN$5&gt;365,Eingabe!$U46,Eingabe!$U47)</f>
        <v>0</v>
      </c>
      <c r="L167" s="172">
        <f>IF(Eingabe!$AN$5&gt;365,Eingabe!$V46,Eingabe!$V47)</f>
        <v>0</v>
      </c>
      <c r="M167" s="272" t="str">
        <f t="shared" si="17"/>
        <v>Daten unvollst.</v>
      </c>
      <c r="N167" s="196" t="str">
        <f t="shared" si="18"/>
        <v>Daten</v>
      </c>
      <c r="O167" s="104" t="str">
        <f t="shared" si="19"/>
        <v>Daten</v>
      </c>
      <c r="P167" s="200">
        <f t="shared" si="20"/>
        <v>0</v>
      </c>
      <c r="Q167" s="154">
        <f t="shared" si="21"/>
        <v>0</v>
      </c>
    </row>
    <row r="168" spans="2:17" x14ac:dyDescent="0.25">
      <c r="B168" s="103">
        <v>152</v>
      </c>
      <c r="C168" s="185">
        <f>IF(Eingabe!$AN$5&gt;365,31,1)</f>
        <v>31</v>
      </c>
      <c r="D168" s="164">
        <f t="shared" si="15"/>
        <v>31</v>
      </c>
      <c r="E168" s="185">
        <f>IF(AND(Eingabe!$AN$5&lt;&gt;"",Eingabe!$AN$5&lt;=365),6,IF(AND(Eingabe!$AN$5&lt;&gt;"",Eingabe!$AN$5&gt;365),5,IF(Eingabe!$AN$5="","","Fehler")))</f>
        <v>5</v>
      </c>
      <c r="F168" s="240" t="str">
        <f>IF(Eingabe!$T$7&lt;&gt;"",Eingabe!$T$7,"")</f>
        <v/>
      </c>
      <c r="G168" s="187" t="str">
        <f t="shared" si="16"/>
        <v/>
      </c>
      <c r="H168" s="153" t="str">
        <f>IF(AND(Eingabe!$AN$5&gt;365,Eingabe!$S47&lt;&gt;"",Eingabe!$T47&lt;&gt;"",Eingabe!$U47&lt;&gt;"",Eingabe!$V47&lt;&gt;""),"OK SJ",IF(AND(Eingabe!$AN$5&lt;=365,Eingabe!$W17&lt;&gt;"",Eingabe!$X17&lt;&gt;"",Eingabe!$Y17&lt;&gt;"",Eingabe!$Z17&lt;&gt;""),"OK","Daten unvollst."))</f>
        <v>Daten unvollst.</v>
      </c>
      <c r="I168" s="171">
        <f>IF(Eingabe!$AN$5&gt;365,Eingabe!$S47,Eingabe!$W17)</f>
        <v>0</v>
      </c>
      <c r="J168" s="190">
        <f>IF(Eingabe!$AN$5&gt;365,Eingabe!$T47,Eingabe!$X17)</f>
        <v>0</v>
      </c>
      <c r="K168" s="194">
        <f>IF(Eingabe!$AN$5&gt;365,Eingabe!$U47,Eingabe!$Y17)</f>
        <v>0</v>
      </c>
      <c r="L168" s="172">
        <f>IF(Eingabe!$AN$5&gt;365,Eingabe!$V47,Eingabe!$Z17)</f>
        <v>0</v>
      </c>
      <c r="M168" s="272" t="str">
        <f t="shared" si="17"/>
        <v>Daten unvollst.</v>
      </c>
      <c r="N168" s="196" t="str">
        <f t="shared" si="18"/>
        <v>Daten</v>
      </c>
      <c r="O168" s="104" t="str">
        <f t="shared" si="19"/>
        <v>Daten</v>
      </c>
      <c r="P168" s="200">
        <f t="shared" si="20"/>
        <v>0</v>
      </c>
      <c r="Q168" s="154">
        <f t="shared" si="21"/>
        <v>0</v>
      </c>
    </row>
    <row r="169" spans="2:17" x14ac:dyDescent="0.25">
      <c r="B169" s="103">
        <v>153</v>
      </c>
      <c r="C169" s="185">
        <f>IF(Eingabe!$AN$5&gt;365,1,2)</f>
        <v>1</v>
      </c>
      <c r="D169" s="164">
        <f t="shared" si="15"/>
        <v>1</v>
      </c>
      <c r="E169" s="185">
        <f>IF(AND(Eingabe!$AN$5&lt;&gt;"",Eingabe!$AN$5&lt;=365),6,IF(AND(Eingabe!$AN$5&lt;&gt;"",Eingabe!$AN$5&gt;365),6,IF(Eingabe!$AN$5="","","Fehler")))</f>
        <v>6</v>
      </c>
      <c r="F169" s="240" t="str">
        <f>IF(Eingabe!$T$7&lt;&gt;"",Eingabe!$T$7,"")</f>
        <v/>
      </c>
      <c r="G169" s="187" t="str">
        <f t="shared" si="16"/>
        <v/>
      </c>
      <c r="H169" s="153" t="str">
        <f>IF(AND(Eingabe!$AN$5&gt;365,Eingabe!$W17&lt;&gt;"",Eingabe!$X17&lt;&gt;"",Eingabe!$Y17&lt;&gt;"",Eingabe!$Z17&lt;&gt;""),"OK SJ",IF(AND(Eingabe!$AN$5&lt;=365,Eingabe!$W18&lt;&gt;"",Eingabe!$X18&lt;&gt;"",Eingabe!$Y18&lt;&gt;"",Eingabe!$Z18&lt;&gt;""),"OK","Daten unvollst."))</f>
        <v>Daten unvollst.</v>
      </c>
      <c r="I169" s="171">
        <f>IF(Eingabe!$AN$5&gt;365,Eingabe!$W17,Eingabe!$W18)</f>
        <v>0</v>
      </c>
      <c r="J169" s="190">
        <f>IF(Eingabe!$AN$5&gt;365,Eingabe!$X17,Eingabe!$X18)</f>
        <v>0</v>
      </c>
      <c r="K169" s="194">
        <f>IF(Eingabe!$AN$5&gt;365,Eingabe!$Y17,Eingabe!$Y18)</f>
        <v>0</v>
      </c>
      <c r="L169" s="172">
        <f>IF(Eingabe!$AN$5&gt;365,Eingabe!$Z17,Eingabe!$Z18)</f>
        <v>0</v>
      </c>
      <c r="M169" s="272" t="str">
        <f t="shared" si="17"/>
        <v>Daten unvollst.</v>
      </c>
      <c r="N169" s="196" t="str">
        <f t="shared" si="18"/>
        <v>Daten</v>
      </c>
      <c r="O169" s="104" t="str">
        <f t="shared" si="19"/>
        <v>Daten</v>
      </c>
      <c r="P169" s="200">
        <f t="shared" si="20"/>
        <v>0</v>
      </c>
      <c r="Q169" s="154">
        <f t="shared" si="21"/>
        <v>0</v>
      </c>
    </row>
    <row r="170" spans="2:17" x14ac:dyDescent="0.25">
      <c r="B170" s="103">
        <v>154</v>
      </c>
      <c r="C170" s="185">
        <f>IF(Eingabe!$AN$5&gt;365,C169+1,C169+1)</f>
        <v>2</v>
      </c>
      <c r="D170" s="164">
        <f t="shared" si="15"/>
        <v>2</v>
      </c>
      <c r="E170" s="185">
        <f>IF(AND(Eingabe!$AN$5&lt;&gt;"",Eingabe!$AN$5&lt;=365),6,IF(AND(Eingabe!$AN$5&lt;&gt;"",Eingabe!$AN$5&gt;365),6,IF(Eingabe!$AN$5="","","Fehler")))</f>
        <v>6</v>
      </c>
      <c r="F170" s="240" t="str">
        <f>IF(Eingabe!$T$7&lt;&gt;"",Eingabe!$T$7,"")</f>
        <v/>
      </c>
      <c r="G170" s="187" t="str">
        <f t="shared" si="16"/>
        <v/>
      </c>
      <c r="H170" s="153" t="str">
        <f>IF(AND(Eingabe!$AN$5&gt;365,Eingabe!$W18&lt;&gt;"",Eingabe!$X18&lt;&gt;"",Eingabe!$Y18&lt;&gt;"",Eingabe!$Z18&lt;&gt;""),"OK SJ",IF(AND(Eingabe!$AN$5&lt;=365,Eingabe!$W19&lt;&gt;"",Eingabe!$X19&lt;&gt;"",Eingabe!$Y19&lt;&gt;"",Eingabe!$Z19&lt;&gt;""),"OK","Daten unvollst."))</f>
        <v>Daten unvollst.</v>
      </c>
      <c r="I170" s="171">
        <f>IF(Eingabe!$AN$5&gt;365,Eingabe!$W18,Eingabe!$W19)</f>
        <v>0</v>
      </c>
      <c r="J170" s="190">
        <f>IF(Eingabe!$AN$5&gt;365,Eingabe!$X18,Eingabe!$X19)</f>
        <v>0</v>
      </c>
      <c r="K170" s="194">
        <f>IF(Eingabe!$AN$5&gt;365,Eingabe!$Y18,Eingabe!$Y19)</f>
        <v>0</v>
      </c>
      <c r="L170" s="172">
        <f>IF(Eingabe!$AN$5&gt;365,Eingabe!$Z18,Eingabe!$Z19)</f>
        <v>0</v>
      </c>
      <c r="M170" s="272" t="str">
        <f t="shared" si="17"/>
        <v>Daten unvollst.</v>
      </c>
      <c r="N170" s="196" t="str">
        <f t="shared" si="18"/>
        <v>Daten</v>
      </c>
      <c r="O170" s="104" t="str">
        <f t="shared" si="19"/>
        <v>Daten</v>
      </c>
      <c r="P170" s="200">
        <f t="shared" si="20"/>
        <v>0</v>
      </c>
      <c r="Q170" s="154">
        <f t="shared" si="21"/>
        <v>0</v>
      </c>
    </row>
    <row r="171" spans="2:17" x14ac:dyDescent="0.25">
      <c r="B171" s="103">
        <v>155</v>
      </c>
      <c r="C171" s="185">
        <f>IF(Eingabe!$AN$5&gt;365,C170+1,C170+1)</f>
        <v>3</v>
      </c>
      <c r="D171" s="164">
        <f t="shared" si="15"/>
        <v>3</v>
      </c>
      <c r="E171" s="185">
        <f>IF(AND(Eingabe!$AN$5&lt;&gt;"",Eingabe!$AN$5&lt;=365),6,IF(AND(Eingabe!$AN$5&lt;&gt;"",Eingabe!$AN$5&gt;365),6,IF(Eingabe!$AN$5="","","Fehler")))</f>
        <v>6</v>
      </c>
      <c r="F171" s="240" t="str">
        <f>IF(Eingabe!$T$7&lt;&gt;"",Eingabe!$T$7,"")</f>
        <v/>
      </c>
      <c r="G171" s="187" t="str">
        <f t="shared" si="16"/>
        <v/>
      </c>
      <c r="H171" s="153" t="str">
        <f>IF(AND(Eingabe!$AN$5&gt;365,Eingabe!$W19&lt;&gt;"",Eingabe!$X19&lt;&gt;"",Eingabe!$Y19&lt;&gt;"",Eingabe!$Z19&lt;&gt;""),"OK SJ",IF(AND(Eingabe!$AN$5&lt;=365,Eingabe!$W20&lt;&gt;"",Eingabe!$X20&lt;&gt;"",Eingabe!$Y20&lt;&gt;"",Eingabe!$Z20&lt;&gt;""),"OK","Daten unvollst."))</f>
        <v>Daten unvollst.</v>
      </c>
      <c r="I171" s="171">
        <f>IF(Eingabe!$AN$5&gt;365,Eingabe!$W19,Eingabe!$W20)</f>
        <v>0</v>
      </c>
      <c r="J171" s="190">
        <f>IF(Eingabe!$AN$5&gt;365,Eingabe!$X19,Eingabe!$X20)</f>
        <v>0</v>
      </c>
      <c r="K171" s="194">
        <f>IF(Eingabe!$AN$5&gt;365,Eingabe!$Y19,Eingabe!$Y20)</f>
        <v>0</v>
      </c>
      <c r="L171" s="172">
        <f>IF(Eingabe!$AN$5&gt;365,Eingabe!$Z19,Eingabe!$Z20)</f>
        <v>0</v>
      </c>
      <c r="M171" s="272" t="str">
        <f t="shared" si="17"/>
        <v>Daten unvollst.</v>
      </c>
      <c r="N171" s="196" t="str">
        <f t="shared" si="18"/>
        <v>Daten</v>
      </c>
      <c r="O171" s="104" t="str">
        <f t="shared" si="19"/>
        <v>Daten</v>
      </c>
      <c r="P171" s="200">
        <f t="shared" si="20"/>
        <v>0</v>
      </c>
      <c r="Q171" s="154">
        <f t="shared" si="21"/>
        <v>0</v>
      </c>
    </row>
    <row r="172" spans="2:17" x14ac:dyDescent="0.25">
      <c r="B172" s="103">
        <v>156</v>
      </c>
      <c r="C172" s="185">
        <f>IF(Eingabe!$AN$5&gt;365,C171+1,C171+1)</f>
        <v>4</v>
      </c>
      <c r="D172" s="164">
        <f t="shared" si="15"/>
        <v>4</v>
      </c>
      <c r="E172" s="185">
        <f>IF(AND(Eingabe!$AN$5&lt;&gt;"",Eingabe!$AN$5&lt;=365),6,IF(AND(Eingabe!$AN$5&lt;&gt;"",Eingabe!$AN$5&gt;365),6,IF(Eingabe!$AN$5="","","Fehler")))</f>
        <v>6</v>
      </c>
      <c r="F172" s="240" t="str">
        <f>IF(Eingabe!$T$7&lt;&gt;"",Eingabe!$T$7,"")</f>
        <v/>
      </c>
      <c r="G172" s="187" t="str">
        <f t="shared" si="16"/>
        <v/>
      </c>
      <c r="H172" s="153" t="str">
        <f>IF(AND(Eingabe!$AN$5&gt;365,Eingabe!$W20&lt;&gt;"",Eingabe!$X20&lt;&gt;"",Eingabe!$Y20&lt;&gt;"",Eingabe!$Z20&lt;&gt;""),"OK SJ",IF(AND(Eingabe!$AN$5&lt;=365,Eingabe!$W21&lt;&gt;"",Eingabe!$X21&lt;&gt;"",Eingabe!$Y21&lt;&gt;"",Eingabe!$Z21&lt;&gt;""),"OK","Daten unvollst."))</f>
        <v>Daten unvollst.</v>
      </c>
      <c r="I172" s="171">
        <f>IF(Eingabe!$AN$5&gt;365,Eingabe!$W20,Eingabe!$W21)</f>
        <v>0</v>
      </c>
      <c r="J172" s="190">
        <f>IF(Eingabe!$AN$5&gt;365,Eingabe!$X20,Eingabe!$X21)</f>
        <v>0</v>
      </c>
      <c r="K172" s="194">
        <f>IF(Eingabe!$AN$5&gt;365,Eingabe!$Y20,Eingabe!$Y21)</f>
        <v>0</v>
      </c>
      <c r="L172" s="172">
        <f>IF(Eingabe!$AN$5&gt;365,Eingabe!$Z20,Eingabe!$Z21)</f>
        <v>0</v>
      </c>
      <c r="M172" s="272" t="str">
        <f t="shared" si="17"/>
        <v>Daten unvollst.</v>
      </c>
      <c r="N172" s="196" t="str">
        <f t="shared" si="18"/>
        <v>Daten</v>
      </c>
      <c r="O172" s="104" t="str">
        <f t="shared" si="19"/>
        <v>Daten</v>
      </c>
      <c r="P172" s="200">
        <f t="shared" si="20"/>
        <v>0</v>
      </c>
      <c r="Q172" s="154">
        <f t="shared" si="21"/>
        <v>0</v>
      </c>
    </row>
    <row r="173" spans="2:17" x14ac:dyDescent="0.25">
      <c r="B173" s="103">
        <v>157</v>
      </c>
      <c r="C173" s="185">
        <f>IF(Eingabe!$AN$5&gt;365,C172+1,C172+1)</f>
        <v>5</v>
      </c>
      <c r="D173" s="164">
        <f t="shared" si="15"/>
        <v>5</v>
      </c>
      <c r="E173" s="185">
        <f>IF(AND(Eingabe!$AN$5&lt;&gt;"",Eingabe!$AN$5&lt;=365),6,IF(AND(Eingabe!$AN$5&lt;&gt;"",Eingabe!$AN$5&gt;365),6,IF(Eingabe!$AN$5="","","Fehler")))</f>
        <v>6</v>
      </c>
      <c r="F173" s="240" t="str">
        <f>IF(Eingabe!$T$7&lt;&gt;"",Eingabe!$T$7,"")</f>
        <v/>
      </c>
      <c r="G173" s="187" t="str">
        <f t="shared" si="16"/>
        <v/>
      </c>
      <c r="H173" s="153" t="str">
        <f>IF(AND(Eingabe!$AN$5&gt;365,Eingabe!$W21&lt;&gt;"",Eingabe!$X21&lt;&gt;"",Eingabe!$Y21&lt;&gt;"",Eingabe!$Z21&lt;&gt;""),"OK SJ",IF(AND(Eingabe!$AN$5&lt;=365,Eingabe!$W22&lt;&gt;"",Eingabe!$X22&lt;&gt;"",Eingabe!$Y22&lt;&gt;"",Eingabe!$Z22&lt;&gt;""),"OK","Daten unvollst."))</f>
        <v>Daten unvollst.</v>
      </c>
      <c r="I173" s="171">
        <f>IF(Eingabe!$AN$5&gt;365,Eingabe!$W21,Eingabe!$W22)</f>
        <v>0</v>
      </c>
      <c r="J173" s="190">
        <f>IF(Eingabe!$AN$5&gt;365,Eingabe!$X21,Eingabe!$X22)</f>
        <v>0</v>
      </c>
      <c r="K173" s="194">
        <f>IF(Eingabe!$AN$5&gt;365,Eingabe!$Y21,Eingabe!$Y22)</f>
        <v>0</v>
      </c>
      <c r="L173" s="172">
        <f>IF(Eingabe!$AN$5&gt;365,Eingabe!$Z21,Eingabe!$Z22)</f>
        <v>0</v>
      </c>
      <c r="M173" s="272" t="str">
        <f t="shared" si="17"/>
        <v>Daten unvollst.</v>
      </c>
      <c r="N173" s="196" t="str">
        <f t="shared" si="18"/>
        <v>Daten</v>
      </c>
      <c r="O173" s="104" t="str">
        <f t="shared" si="19"/>
        <v>Daten</v>
      </c>
      <c r="P173" s="200">
        <f t="shared" si="20"/>
        <v>0</v>
      </c>
      <c r="Q173" s="154">
        <f t="shared" si="21"/>
        <v>0</v>
      </c>
    </row>
    <row r="174" spans="2:17" x14ac:dyDescent="0.25">
      <c r="B174" s="103">
        <v>158</v>
      </c>
      <c r="C174" s="185">
        <f>IF(Eingabe!$AN$5&gt;365,C173+1,C173+1)</f>
        <v>6</v>
      </c>
      <c r="D174" s="164">
        <f t="shared" si="15"/>
        <v>6</v>
      </c>
      <c r="E174" s="185">
        <f>IF(AND(Eingabe!$AN$5&lt;&gt;"",Eingabe!$AN$5&lt;=365),6,IF(AND(Eingabe!$AN$5&lt;&gt;"",Eingabe!$AN$5&gt;365),6,IF(Eingabe!$AN$5="","","Fehler")))</f>
        <v>6</v>
      </c>
      <c r="F174" s="240" t="str">
        <f>IF(Eingabe!$T$7&lt;&gt;"",Eingabe!$T$7,"")</f>
        <v/>
      </c>
      <c r="G174" s="187" t="str">
        <f t="shared" si="16"/>
        <v/>
      </c>
      <c r="H174" s="153" t="str">
        <f>IF(AND(Eingabe!$AN$5&gt;365,Eingabe!$W22&lt;&gt;"",Eingabe!$X22&lt;&gt;"",Eingabe!$Y22&lt;&gt;"",Eingabe!$Z22&lt;&gt;""),"OK SJ",IF(AND(Eingabe!$AN$5&lt;=365,Eingabe!$W23&lt;&gt;"",Eingabe!$X23&lt;&gt;"",Eingabe!$Y23&lt;&gt;"",Eingabe!$Z23&lt;&gt;""),"OK","Daten unvollst."))</f>
        <v>Daten unvollst.</v>
      </c>
      <c r="I174" s="171">
        <f>IF(Eingabe!$AN$5&gt;365,Eingabe!$W22,Eingabe!$W23)</f>
        <v>0</v>
      </c>
      <c r="J174" s="190">
        <f>IF(Eingabe!$AN$5&gt;365,Eingabe!$X22,Eingabe!$X23)</f>
        <v>0</v>
      </c>
      <c r="K174" s="194">
        <f>IF(Eingabe!$AN$5&gt;365,Eingabe!$Y22,Eingabe!$Y23)</f>
        <v>0</v>
      </c>
      <c r="L174" s="172">
        <f>IF(Eingabe!$AN$5&gt;365,Eingabe!$Z22,Eingabe!$Z23)</f>
        <v>0</v>
      </c>
      <c r="M174" s="272" t="str">
        <f t="shared" si="17"/>
        <v>Daten unvollst.</v>
      </c>
      <c r="N174" s="196" t="str">
        <f t="shared" si="18"/>
        <v>Daten</v>
      </c>
      <c r="O174" s="104" t="str">
        <f t="shared" si="19"/>
        <v>Daten</v>
      </c>
      <c r="P174" s="200">
        <f t="shared" si="20"/>
        <v>0</v>
      </c>
      <c r="Q174" s="154">
        <f t="shared" si="21"/>
        <v>0</v>
      </c>
    </row>
    <row r="175" spans="2:17" x14ac:dyDescent="0.25">
      <c r="B175" s="103">
        <v>159</v>
      </c>
      <c r="C175" s="185">
        <f>IF(Eingabe!$AN$5&gt;365,C174+1,C174+1)</f>
        <v>7</v>
      </c>
      <c r="D175" s="164">
        <f t="shared" si="15"/>
        <v>7</v>
      </c>
      <c r="E175" s="185">
        <f>IF(AND(Eingabe!$AN$5&lt;&gt;"",Eingabe!$AN$5&lt;=365),6,IF(AND(Eingabe!$AN$5&lt;&gt;"",Eingabe!$AN$5&gt;365),6,IF(Eingabe!$AN$5="","","Fehler")))</f>
        <v>6</v>
      </c>
      <c r="F175" s="240" t="str">
        <f>IF(Eingabe!$T$7&lt;&gt;"",Eingabe!$T$7,"")</f>
        <v/>
      </c>
      <c r="G175" s="187" t="str">
        <f t="shared" si="16"/>
        <v/>
      </c>
      <c r="H175" s="153" t="str">
        <f>IF(AND(Eingabe!$AN$5&gt;365,Eingabe!$W23&lt;&gt;"",Eingabe!$X23&lt;&gt;"",Eingabe!$Y23&lt;&gt;"",Eingabe!$Z23&lt;&gt;""),"OK SJ",IF(AND(Eingabe!$AN$5&lt;=365,Eingabe!$W24&lt;&gt;"",Eingabe!$X24&lt;&gt;"",Eingabe!$Y24&lt;&gt;"",Eingabe!$Z24&lt;&gt;""),"OK","Daten unvollst."))</f>
        <v>Daten unvollst.</v>
      </c>
      <c r="I175" s="171">
        <f>IF(Eingabe!$AN$5&gt;365,Eingabe!$W23,Eingabe!$W24)</f>
        <v>0</v>
      </c>
      <c r="J175" s="190">
        <f>IF(Eingabe!$AN$5&gt;365,Eingabe!$X23,Eingabe!$X24)</f>
        <v>0</v>
      </c>
      <c r="K175" s="194">
        <f>IF(Eingabe!$AN$5&gt;365,Eingabe!$Y23,Eingabe!$Y24)</f>
        <v>0</v>
      </c>
      <c r="L175" s="172">
        <f>IF(Eingabe!$AN$5&gt;365,Eingabe!$Z23,Eingabe!$Z24)</f>
        <v>0</v>
      </c>
      <c r="M175" s="272" t="str">
        <f t="shared" si="17"/>
        <v>Daten unvollst.</v>
      </c>
      <c r="N175" s="196" t="str">
        <f t="shared" si="18"/>
        <v>Daten</v>
      </c>
      <c r="O175" s="104" t="str">
        <f t="shared" si="19"/>
        <v>Daten</v>
      </c>
      <c r="P175" s="200">
        <f t="shared" si="20"/>
        <v>0</v>
      </c>
      <c r="Q175" s="154">
        <f t="shared" si="21"/>
        <v>0</v>
      </c>
    </row>
    <row r="176" spans="2:17" x14ac:dyDescent="0.25">
      <c r="B176" s="103">
        <v>160</v>
      </c>
      <c r="C176" s="185">
        <f>IF(Eingabe!$AN$5&gt;365,C175+1,C175+1)</f>
        <v>8</v>
      </c>
      <c r="D176" s="164">
        <f t="shared" si="15"/>
        <v>8</v>
      </c>
      <c r="E176" s="185">
        <f>IF(AND(Eingabe!$AN$5&lt;&gt;"",Eingabe!$AN$5&lt;=365),6,IF(AND(Eingabe!$AN$5&lt;&gt;"",Eingabe!$AN$5&gt;365),6,IF(Eingabe!$AN$5="","","Fehler")))</f>
        <v>6</v>
      </c>
      <c r="F176" s="240" t="str">
        <f>IF(Eingabe!$T$7&lt;&gt;"",Eingabe!$T$7,"")</f>
        <v/>
      </c>
      <c r="G176" s="187" t="str">
        <f t="shared" si="16"/>
        <v/>
      </c>
      <c r="H176" s="153" t="str">
        <f>IF(AND(Eingabe!$AN$5&gt;365,Eingabe!$W24&lt;&gt;"",Eingabe!$X24&lt;&gt;"",Eingabe!$Y24&lt;&gt;"",Eingabe!$Z24&lt;&gt;""),"OK SJ",IF(AND(Eingabe!$AN$5&lt;=365,Eingabe!$W25&lt;&gt;"",Eingabe!$X25&lt;&gt;"",Eingabe!$Y25&lt;&gt;"",Eingabe!$Z25&lt;&gt;""),"OK","Daten unvollst."))</f>
        <v>Daten unvollst.</v>
      </c>
      <c r="I176" s="171">
        <f>IF(Eingabe!$AN$5&gt;365,Eingabe!$W24,Eingabe!$W25)</f>
        <v>0</v>
      </c>
      <c r="J176" s="190">
        <f>IF(Eingabe!$AN$5&gt;365,Eingabe!$X24,Eingabe!$X25)</f>
        <v>0</v>
      </c>
      <c r="K176" s="194">
        <f>IF(Eingabe!$AN$5&gt;365,Eingabe!$Y24,Eingabe!$Y25)</f>
        <v>0</v>
      </c>
      <c r="L176" s="172">
        <f>IF(Eingabe!$AN$5&gt;365,Eingabe!$Z24,Eingabe!$Z25)</f>
        <v>0</v>
      </c>
      <c r="M176" s="272" t="str">
        <f t="shared" si="17"/>
        <v>Daten unvollst.</v>
      </c>
      <c r="N176" s="196" t="str">
        <f t="shared" si="18"/>
        <v>Daten</v>
      </c>
      <c r="O176" s="104" t="str">
        <f t="shared" si="19"/>
        <v>Daten</v>
      </c>
      <c r="P176" s="200">
        <f t="shared" si="20"/>
        <v>0</v>
      </c>
      <c r="Q176" s="154">
        <f t="shared" si="21"/>
        <v>0</v>
      </c>
    </row>
    <row r="177" spans="2:17" x14ac:dyDescent="0.25">
      <c r="B177" s="103">
        <v>161</v>
      </c>
      <c r="C177" s="185">
        <f>IF(Eingabe!$AN$5&gt;365,C176+1,C176+1)</f>
        <v>9</v>
      </c>
      <c r="D177" s="164">
        <f t="shared" si="15"/>
        <v>9</v>
      </c>
      <c r="E177" s="185">
        <f>IF(AND(Eingabe!$AN$5&lt;&gt;"",Eingabe!$AN$5&lt;=365),6,IF(AND(Eingabe!$AN$5&lt;&gt;"",Eingabe!$AN$5&gt;365),6,IF(Eingabe!$AN$5="","","Fehler")))</f>
        <v>6</v>
      </c>
      <c r="F177" s="240" t="str">
        <f>IF(Eingabe!$T$7&lt;&gt;"",Eingabe!$T$7,"")</f>
        <v/>
      </c>
      <c r="G177" s="187" t="str">
        <f t="shared" si="16"/>
        <v/>
      </c>
      <c r="H177" s="153" t="str">
        <f>IF(AND(Eingabe!$AN$5&gt;365,Eingabe!$W25&lt;&gt;"",Eingabe!$X25&lt;&gt;"",Eingabe!$Y25&lt;&gt;"",Eingabe!$Z25&lt;&gt;""),"OK SJ",IF(AND(Eingabe!$AN$5&lt;=365,Eingabe!$W26&lt;&gt;"",Eingabe!$X26&lt;&gt;"",Eingabe!$Y26&lt;&gt;"",Eingabe!$Z26&lt;&gt;""),"OK","Daten unvollst."))</f>
        <v>Daten unvollst.</v>
      </c>
      <c r="I177" s="171">
        <f>IF(Eingabe!$AN$5&gt;365,Eingabe!$W25,Eingabe!$W26)</f>
        <v>0</v>
      </c>
      <c r="J177" s="190">
        <f>IF(Eingabe!$AN$5&gt;365,Eingabe!$X25,Eingabe!$X26)</f>
        <v>0</v>
      </c>
      <c r="K177" s="194">
        <f>IF(Eingabe!$AN$5&gt;365,Eingabe!$Y25,Eingabe!$Y26)</f>
        <v>0</v>
      </c>
      <c r="L177" s="172">
        <f>IF(Eingabe!$AN$5&gt;365,Eingabe!$Z25,Eingabe!$Z26)</f>
        <v>0</v>
      </c>
      <c r="M177" s="272" t="str">
        <f t="shared" si="17"/>
        <v>Daten unvollst.</v>
      </c>
      <c r="N177" s="196" t="str">
        <f t="shared" si="18"/>
        <v>Daten</v>
      </c>
      <c r="O177" s="104" t="str">
        <f t="shared" si="19"/>
        <v>Daten</v>
      </c>
      <c r="P177" s="200">
        <f t="shared" si="20"/>
        <v>0</v>
      </c>
      <c r="Q177" s="154">
        <f t="shared" si="21"/>
        <v>0</v>
      </c>
    </row>
    <row r="178" spans="2:17" x14ac:dyDescent="0.25">
      <c r="B178" s="103">
        <v>162</v>
      </c>
      <c r="C178" s="185">
        <f>IF(Eingabe!$AN$5&gt;365,C177+1,C177+1)</f>
        <v>10</v>
      </c>
      <c r="D178" s="164">
        <f t="shared" si="15"/>
        <v>10</v>
      </c>
      <c r="E178" s="185">
        <f>IF(AND(Eingabe!$AN$5&lt;&gt;"",Eingabe!$AN$5&lt;=365),6,IF(AND(Eingabe!$AN$5&lt;&gt;"",Eingabe!$AN$5&gt;365),6,IF(Eingabe!$AN$5="","","Fehler")))</f>
        <v>6</v>
      </c>
      <c r="F178" s="240" t="str">
        <f>IF(Eingabe!$T$7&lt;&gt;"",Eingabe!$T$7,"")</f>
        <v/>
      </c>
      <c r="G178" s="187" t="str">
        <f t="shared" si="16"/>
        <v/>
      </c>
      <c r="H178" s="153" t="str">
        <f>IF(AND(Eingabe!$AN$5&gt;365,Eingabe!$W26&lt;&gt;"",Eingabe!$X26&lt;&gt;"",Eingabe!$Y26&lt;&gt;"",Eingabe!$Z26&lt;&gt;""),"OK SJ",IF(AND(Eingabe!$AN$5&lt;=365,Eingabe!$W27&lt;&gt;"",Eingabe!$X27&lt;&gt;"",Eingabe!$Y27&lt;&gt;"",Eingabe!$Z27&lt;&gt;""),"OK","Daten unvollst."))</f>
        <v>Daten unvollst.</v>
      </c>
      <c r="I178" s="171">
        <f>IF(Eingabe!$AN$5&gt;365,Eingabe!$W26,Eingabe!$W27)</f>
        <v>0</v>
      </c>
      <c r="J178" s="190">
        <f>IF(Eingabe!$AN$5&gt;365,Eingabe!$X26,Eingabe!$X27)</f>
        <v>0</v>
      </c>
      <c r="K178" s="194">
        <f>IF(Eingabe!$AN$5&gt;365,Eingabe!$Y26,Eingabe!$Y27)</f>
        <v>0</v>
      </c>
      <c r="L178" s="172">
        <f>IF(Eingabe!$AN$5&gt;365,Eingabe!$Z26,Eingabe!$Z27)</f>
        <v>0</v>
      </c>
      <c r="M178" s="272" t="str">
        <f t="shared" si="17"/>
        <v>Daten unvollst.</v>
      </c>
      <c r="N178" s="196" t="str">
        <f t="shared" si="18"/>
        <v>Daten</v>
      </c>
      <c r="O178" s="104" t="str">
        <f t="shared" si="19"/>
        <v>Daten</v>
      </c>
      <c r="P178" s="200">
        <f t="shared" si="20"/>
        <v>0</v>
      </c>
      <c r="Q178" s="154">
        <f t="shared" si="21"/>
        <v>0</v>
      </c>
    </row>
    <row r="179" spans="2:17" x14ac:dyDescent="0.25">
      <c r="B179" s="103">
        <v>163</v>
      </c>
      <c r="C179" s="185">
        <f>IF(Eingabe!$AN$5&gt;365,C178+1,C178+1)</f>
        <v>11</v>
      </c>
      <c r="D179" s="164">
        <f t="shared" si="15"/>
        <v>11</v>
      </c>
      <c r="E179" s="185">
        <f>IF(AND(Eingabe!$AN$5&lt;&gt;"",Eingabe!$AN$5&lt;=365),6,IF(AND(Eingabe!$AN$5&lt;&gt;"",Eingabe!$AN$5&gt;365),6,IF(Eingabe!$AN$5="","","Fehler")))</f>
        <v>6</v>
      </c>
      <c r="F179" s="240" t="str">
        <f>IF(Eingabe!$T$7&lt;&gt;"",Eingabe!$T$7,"")</f>
        <v/>
      </c>
      <c r="G179" s="187" t="str">
        <f t="shared" si="16"/>
        <v/>
      </c>
      <c r="H179" s="153" t="str">
        <f>IF(AND(Eingabe!$AN$5&gt;365,Eingabe!$W27&lt;&gt;"",Eingabe!$X27&lt;&gt;"",Eingabe!$Y27&lt;&gt;"",Eingabe!$Z27&lt;&gt;""),"OK SJ",IF(AND(Eingabe!$AN$5&lt;=365,Eingabe!$W28&lt;&gt;"",Eingabe!$X28&lt;&gt;"",Eingabe!$Y28&lt;&gt;"",Eingabe!$Z28&lt;&gt;""),"OK","Daten unvollst."))</f>
        <v>Daten unvollst.</v>
      </c>
      <c r="I179" s="171">
        <f>IF(Eingabe!$AN$5&gt;365,Eingabe!$W27,Eingabe!$W28)</f>
        <v>0</v>
      </c>
      <c r="J179" s="190">
        <f>IF(Eingabe!$AN$5&gt;365,Eingabe!$X27,Eingabe!$X28)</f>
        <v>0</v>
      </c>
      <c r="K179" s="194">
        <f>IF(Eingabe!$AN$5&gt;365,Eingabe!$Y27,Eingabe!$Y28)</f>
        <v>0</v>
      </c>
      <c r="L179" s="172">
        <f>IF(Eingabe!$AN$5&gt;365,Eingabe!$Z27,Eingabe!$Z28)</f>
        <v>0</v>
      </c>
      <c r="M179" s="272" t="str">
        <f t="shared" si="17"/>
        <v>Daten unvollst.</v>
      </c>
      <c r="N179" s="196" t="str">
        <f t="shared" si="18"/>
        <v>Daten</v>
      </c>
      <c r="O179" s="104" t="str">
        <f t="shared" si="19"/>
        <v>Daten</v>
      </c>
      <c r="P179" s="200">
        <f t="shared" si="20"/>
        <v>0</v>
      </c>
      <c r="Q179" s="154">
        <f t="shared" si="21"/>
        <v>0</v>
      </c>
    </row>
    <row r="180" spans="2:17" x14ac:dyDescent="0.25">
      <c r="B180" s="103">
        <v>164</v>
      </c>
      <c r="C180" s="185">
        <f>IF(Eingabe!$AN$5&gt;365,C179+1,C179+1)</f>
        <v>12</v>
      </c>
      <c r="D180" s="164">
        <f t="shared" si="15"/>
        <v>12</v>
      </c>
      <c r="E180" s="185">
        <f>IF(AND(Eingabe!$AN$5&lt;&gt;"",Eingabe!$AN$5&lt;=365),6,IF(AND(Eingabe!$AN$5&lt;&gt;"",Eingabe!$AN$5&gt;365),6,IF(Eingabe!$AN$5="","","Fehler")))</f>
        <v>6</v>
      </c>
      <c r="F180" s="240" t="str">
        <f>IF(Eingabe!$T$7&lt;&gt;"",Eingabe!$T$7,"")</f>
        <v/>
      </c>
      <c r="G180" s="187" t="str">
        <f t="shared" si="16"/>
        <v/>
      </c>
      <c r="H180" s="153" t="str">
        <f>IF(AND(Eingabe!$AN$5&gt;365,Eingabe!$W28&lt;&gt;"",Eingabe!$X28&lt;&gt;"",Eingabe!$Y28&lt;&gt;"",Eingabe!$Z28&lt;&gt;""),"OK SJ",IF(AND(Eingabe!$AN$5&lt;=365,Eingabe!$W29&lt;&gt;"",Eingabe!$X29&lt;&gt;"",Eingabe!$Y29&lt;&gt;"",Eingabe!$Z29&lt;&gt;""),"OK","Daten unvollst."))</f>
        <v>Daten unvollst.</v>
      </c>
      <c r="I180" s="171">
        <f>IF(Eingabe!$AN$5&gt;365,Eingabe!$W28,Eingabe!$W29)</f>
        <v>0</v>
      </c>
      <c r="J180" s="190">
        <f>IF(Eingabe!$AN$5&gt;365,Eingabe!$X28,Eingabe!$X29)</f>
        <v>0</v>
      </c>
      <c r="K180" s="194">
        <f>IF(Eingabe!$AN$5&gt;365,Eingabe!$Y28,Eingabe!$Y29)</f>
        <v>0</v>
      </c>
      <c r="L180" s="172">
        <f>IF(Eingabe!$AN$5&gt;365,Eingabe!$Z28,Eingabe!$Z29)</f>
        <v>0</v>
      </c>
      <c r="M180" s="272" t="str">
        <f t="shared" si="17"/>
        <v>Daten unvollst.</v>
      </c>
      <c r="N180" s="196" t="str">
        <f t="shared" si="18"/>
        <v>Daten</v>
      </c>
      <c r="O180" s="104" t="str">
        <f t="shared" si="19"/>
        <v>Daten</v>
      </c>
      <c r="P180" s="200">
        <f t="shared" si="20"/>
        <v>0</v>
      </c>
      <c r="Q180" s="154">
        <f t="shared" si="21"/>
        <v>0</v>
      </c>
    </row>
    <row r="181" spans="2:17" x14ac:dyDescent="0.25">
      <c r="B181" s="103">
        <v>165</v>
      </c>
      <c r="C181" s="185">
        <f>IF(Eingabe!$AN$5&gt;365,C180+1,C180+1)</f>
        <v>13</v>
      </c>
      <c r="D181" s="164">
        <f t="shared" si="15"/>
        <v>13</v>
      </c>
      <c r="E181" s="185">
        <f>IF(AND(Eingabe!$AN$5&lt;&gt;"",Eingabe!$AN$5&lt;=365),6,IF(AND(Eingabe!$AN$5&lt;&gt;"",Eingabe!$AN$5&gt;365),6,IF(Eingabe!$AN$5="","","Fehler")))</f>
        <v>6</v>
      </c>
      <c r="F181" s="240" t="str">
        <f>IF(Eingabe!$T$7&lt;&gt;"",Eingabe!$T$7,"")</f>
        <v/>
      </c>
      <c r="G181" s="187" t="str">
        <f t="shared" si="16"/>
        <v/>
      </c>
      <c r="H181" s="153" t="str">
        <f>IF(AND(Eingabe!$AN$5&gt;365,Eingabe!$W29&lt;&gt;"",Eingabe!$X29&lt;&gt;"",Eingabe!$Y29&lt;&gt;"",Eingabe!$Z29&lt;&gt;""),"OK SJ",IF(AND(Eingabe!$AN$5&lt;=365,Eingabe!$W30&lt;&gt;"",Eingabe!$X30&lt;&gt;"",Eingabe!$Y30&lt;&gt;"",Eingabe!$Z30&lt;&gt;""),"OK","Daten unvollst."))</f>
        <v>Daten unvollst.</v>
      </c>
      <c r="I181" s="171">
        <f>IF(Eingabe!$AN$5&gt;365,Eingabe!$W29,Eingabe!$W30)</f>
        <v>0</v>
      </c>
      <c r="J181" s="190">
        <f>IF(Eingabe!$AN$5&gt;365,Eingabe!$X29,Eingabe!$X30)</f>
        <v>0</v>
      </c>
      <c r="K181" s="194">
        <f>IF(Eingabe!$AN$5&gt;365,Eingabe!$Y29,Eingabe!$Y30)</f>
        <v>0</v>
      </c>
      <c r="L181" s="172">
        <f>IF(Eingabe!$AN$5&gt;365,Eingabe!$Z29,Eingabe!$Z30)</f>
        <v>0</v>
      </c>
      <c r="M181" s="272" t="str">
        <f t="shared" si="17"/>
        <v>Daten unvollst.</v>
      </c>
      <c r="N181" s="196" t="str">
        <f t="shared" si="18"/>
        <v>Daten</v>
      </c>
      <c r="O181" s="104" t="str">
        <f t="shared" si="19"/>
        <v>Daten</v>
      </c>
      <c r="P181" s="200">
        <f t="shared" si="20"/>
        <v>0</v>
      </c>
      <c r="Q181" s="154">
        <f t="shared" si="21"/>
        <v>0</v>
      </c>
    </row>
    <row r="182" spans="2:17" x14ac:dyDescent="0.25">
      <c r="B182" s="103">
        <v>166</v>
      </c>
      <c r="C182" s="185">
        <f>IF(Eingabe!$AN$5&gt;365,C181+1,C181+1)</f>
        <v>14</v>
      </c>
      <c r="D182" s="164">
        <f t="shared" si="15"/>
        <v>14</v>
      </c>
      <c r="E182" s="185">
        <f>IF(AND(Eingabe!$AN$5&lt;&gt;"",Eingabe!$AN$5&lt;=365),6,IF(AND(Eingabe!$AN$5&lt;&gt;"",Eingabe!$AN$5&gt;365),6,IF(Eingabe!$AN$5="","","Fehler")))</f>
        <v>6</v>
      </c>
      <c r="F182" s="240" t="str">
        <f>IF(Eingabe!$T$7&lt;&gt;"",Eingabe!$T$7,"")</f>
        <v/>
      </c>
      <c r="G182" s="187" t="str">
        <f t="shared" si="16"/>
        <v/>
      </c>
      <c r="H182" s="153" t="str">
        <f>IF(AND(Eingabe!$AN$5&gt;365,Eingabe!$W30&lt;&gt;"",Eingabe!$X30&lt;&gt;"",Eingabe!$Y30&lt;&gt;"",Eingabe!$Z30&lt;&gt;""),"OK SJ",IF(AND(Eingabe!$AN$5&lt;=365,Eingabe!$W31&lt;&gt;"",Eingabe!$X31&lt;&gt;"",Eingabe!$Y31&lt;&gt;"",Eingabe!$Z31&lt;&gt;""),"OK","Daten unvollst."))</f>
        <v>Daten unvollst.</v>
      </c>
      <c r="I182" s="171">
        <f>IF(Eingabe!$AN$5&gt;365,Eingabe!$W30,Eingabe!$W31)</f>
        <v>0</v>
      </c>
      <c r="J182" s="190">
        <f>IF(Eingabe!$AN$5&gt;365,Eingabe!$X30,Eingabe!$X31)</f>
        <v>0</v>
      </c>
      <c r="K182" s="194">
        <f>IF(Eingabe!$AN$5&gt;365,Eingabe!$Y30,Eingabe!$Y31)</f>
        <v>0</v>
      </c>
      <c r="L182" s="172">
        <f>IF(Eingabe!$AN$5&gt;365,Eingabe!$Z30,Eingabe!$Z31)</f>
        <v>0</v>
      </c>
      <c r="M182" s="272" t="str">
        <f t="shared" si="17"/>
        <v>Daten unvollst.</v>
      </c>
      <c r="N182" s="196" t="str">
        <f t="shared" si="18"/>
        <v>Daten</v>
      </c>
      <c r="O182" s="104" t="str">
        <f t="shared" si="19"/>
        <v>Daten</v>
      </c>
      <c r="P182" s="200">
        <f t="shared" si="20"/>
        <v>0</v>
      </c>
      <c r="Q182" s="154">
        <f t="shared" si="21"/>
        <v>0</v>
      </c>
    </row>
    <row r="183" spans="2:17" x14ac:dyDescent="0.25">
      <c r="B183" s="103">
        <v>167</v>
      </c>
      <c r="C183" s="185">
        <f>IF(Eingabe!$AN$5&gt;365,C182+1,C182+1)</f>
        <v>15</v>
      </c>
      <c r="D183" s="164">
        <f t="shared" si="15"/>
        <v>15</v>
      </c>
      <c r="E183" s="185">
        <f>IF(AND(Eingabe!$AN$5&lt;&gt;"",Eingabe!$AN$5&lt;=365),6,IF(AND(Eingabe!$AN$5&lt;&gt;"",Eingabe!$AN$5&gt;365),6,IF(Eingabe!$AN$5="","","Fehler")))</f>
        <v>6</v>
      </c>
      <c r="F183" s="240" t="str">
        <f>IF(Eingabe!$T$7&lt;&gt;"",Eingabe!$T$7,"")</f>
        <v/>
      </c>
      <c r="G183" s="187" t="str">
        <f t="shared" si="16"/>
        <v/>
      </c>
      <c r="H183" s="153" t="str">
        <f>IF(AND(Eingabe!$AN$5&gt;365,Eingabe!$W31&lt;&gt;"",Eingabe!$X31&lt;&gt;"",Eingabe!$Y31&lt;&gt;"",Eingabe!$Z31&lt;&gt;""),"OK SJ",IF(AND(Eingabe!$AN$5&lt;=365,Eingabe!$W32&lt;&gt;"",Eingabe!$X32&lt;&gt;"",Eingabe!$Y32&lt;&gt;"",Eingabe!$Z32&lt;&gt;""),"OK","Daten unvollst."))</f>
        <v>Daten unvollst.</v>
      </c>
      <c r="I183" s="171">
        <f>IF(Eingabe!$AN$5&gt;365,Eingabe!$W31,Eingabe!$W32)</f>
        <v>0</v>
      </c>
      <c r="J183" s="190">
        <f>IF(Eingabe!$AN$5&gt;365,Eingabe!$X31,Eingabe!$X32)</f>
        <v>0</v>
      </c>
      <c r="K183" s="194">
        <f>IF(Eingabe!$AN$5&gt;365,Eingabe!$Y31,Eingabe!$Y32)</f>
        <v>0</v>
      </c>
      <c r="L183" s="172">
        <f>IF(Eingabe!$AN$5&gt;365,Eingabe!$Z31,Eingabe!$Z32)</f>
        <v>0</v>
      </c>
      <c r="M183" s="272" t="str">
        <f t="shared" si="17"/>
        <v>Daten unvollst.</v>
      </c>
      <c r="N183" s="196" t="str">
        <f t="shared" si="18"/>
        <v>Daten</v>
      </c>
      <c r="O183" s="104" t="str">
        <f t="shared" si="19"/>
        <v>Daten</v>
      </c>
      <c r="P183" s="200">
        <f t="shared" si="20"/>
        <v>0</v>
      </c>
      <c r="Q183" s="154">
        <f t="shared" si="21"/>
        <v>0</v>
      </c>
    </row>
    <row r="184" spans="2:17" x14ac:dyDescent="0.25">
      <c r="B184" s="103">
        <v>168</v>
      </c>
      <c r="C184" s="185">
        <f>IF(Eingabe!$AN$5&gt;365,C183+1,C183+1)</f>
        <v>16</v>
      </c>
      <c r="D184" s="164">
        <f t="shared" si="15"/>
        <v>16</v>
      </c>
      <c r="E184" s="185">
        <f>IF(AND(Eingabe!$AN$5&lt;&gt;"",Eingabe!$AN$5&lt;=365),6,IF(AND(Eingabe!$AN$5&lt;&gt;"",Eingabe!$AN$5&gt;365),6,IF(Eingabe!$AN$5="","","Fehler")))</f>
        <v>6</v>
      </c>
      <c r="F184" s="240" t="str">
        <f>IF(Eingabe!$T$7&lt;&gt;"",Eingabe!$T$7,"")</f>
        <v/>
      </c>
      <c r="G184" s="187" t="str">
        <f t="shared" si="16"/>
        <v/>
      </c>
      <c r="H184" s="153" t="str">
        <f>IF(AND(Eingabe!$AN$5&gt;365,Eingabe!$W32&lt;&gt;"",Eingabe!$X32&lt;&gt;"",Eingabe!$Y32&lt;&gt;"",Eingabe!$Z32&lt;&gt;""),"OK SJ",IF(AND(Eingabe!$AN$5&lt;=365,Eingabe!$W33&lt;&gt;"",Eingabe!$X33&lt;&gt;"",Eingabe!$Y33&lt;&gt;"",Eingabe!$Z33&lt;&gt;""),"OK","Daten unvollst."))</f>
        <v>Daten unvollst.</v>
      </c>
      <c r="I184" s="171">
        <f>IF(Eingabe!$AN$5&gt;365,Eingabe!$W32,Eingabe!$W33)</f>
        <v>0</v>
      </c>
      <c r="J184" s="190">
        <f>IF(Eingabe!$AN$5&gt;365,Eingabe!$X32,Eingabe!$X33)</f>
        <v>0</v>
      </c>
      <c r="K184" s="194">
        <f>IF(Eingabe!$AN$5&gt;365,Eingabe!$Y32,Eingabe!$Y33)</f>
        <v>0</v>
      </c>
      <c r="L184" s="172">
        <f>IF(Eingabe!$AN$5&gt;365,Eingabe!$Z32,Eingabe!$Z33)</f>
        <v>0</v>
      </c>
      <c r="M184" s="272" t="str">
        <f t="shared" si="17"/>
        <v>Daten unvollst.</v>
      </c>
      <c r="N184" s="196" t="str">
        <f t="shared" si="18"/>
        <v>Daten</v>
      </c>
      <c r="O184" s="104" t="str">
        <f t="shared" si="19"/>
        <v>Daten</v>
      </c>
      <c r="P184" s="200">
        <f t="shared" si="20"/>
        <v>0</v>
      </c>
      <c r="Q184" s="154">
        <f t="shared" si="21"/>
        <v>0</v>
      </c>
    </row>
    <row r="185" spans="2:17" x14ac:dyDescent="0.25">
      <c r="B185" s="103">
        <v>169</v>
      </c>
      <c r="C185" s="185">
        <f>IF(Eingabe!$AN$5&gt;365,C184+1,C184+1)</f>
        <v>17</v>
      </c>
      <c r="D185" s="164">
        <f t="shared" si="15"/>
        <v>17</v>
      </c>
      <c r="E185" s="185">
        <f>IF(AND(Eingabe!$AN$5&lt;&gt;"",Eingabe!$AN$5&lt;=365),6,IF(AND(Eingabe!$AN$5&lt;&gt;"",Eingabe!$AN$5&gt;365),6,IF(Eingabe!$AN$5="","","Fehler")))</f>
        <v>6</v>
      </c>
      <c r="F185" s="240" t="str">
        <f>IF(Eingabe!$T$7&lt;&gt;"",Eingabe!$T$7,"")</f>
        <v/>
      </c>
      <c r="G185" s="187" t="str">
        <f t="shared" si="16"/>
        <v/>
      </c>
      <c r="H185" s="153" t="str">
        <f>IF(AND(Eingabe!$AN$5&gt;365,Eingabe!$W33&lt;&gt;"",Eingabe!$X33&lt;&gt;"",Eingabe!$Y33&lt;&gt;"",Eingabe!$Z33&lt;&gt;""),"OK SJ",IF(AND(Eingabe!$AN$5&lt;=365,Eingabe!$W34&lt;&gt;"",Eingabe!$X34&lt;&gt;"",Eingabe!$Y34&lt;&gt;"",Eingabe!$Z34&lt;&gt;""),"OK","Daten unvollst."))</f>
        <v>Daten unvollst.</v>
      </c>
      <c r="I185" s="171">
        <f>IF(Eingabe!$AN$5&gt;365,Eingabe!$W33,Eingabe!$W34)</f>
        <v>0</v>
      </c>
      <c r="J185" s="190">
        <f>IF(Eingabe!$AN$5&gt;365,Eingabe!$X33,Eingabe!$X34)</f>
        <v>0</v>
      </c>
      <c r="K185" s="194">
        <f>IF(Eingabe!$AN$5&gt;365,Eingabe!$Y33,Eingabe!$Y34)</f>
        <v>0</v>
      </c>
      <c r="L185" s="172">
        <f>IF(Eingabe!$AN$5&gt;365,Eingabe!$Z33,Eingabe!$Z34)</f>
        <v>0</v>
      </c>
      <c r="M185" s="272" t="str">
        <f t="shared" si="17"/>
        <v>Daten unvollst.</v>
      </c>
      <c r="N185" s="196" t="str">
        <f t="shared" si="18"/>
        <v>Daten</v>
      </c>
      <c r="O185" s="104" t="str">
        <f t="shared" si="19"/>
        <v>Daten</v>
      </c>
      <c r="P185" s="200">
        <f t="shared" si="20"/>
        <v>0</v>
      </c>
      <c r="Q185" s="154">
        <f t="shared" si="21"/>
        <v>0</v>
      </c>
    </row>
    <row r="186" spans="2:17" x14ac:dyDescent="0.25">
      <c r="B186" s="103">
        <v>170</v>
      </c>
      <c r="C186" s="185">
        <f>IF(Eingabe!$AN$5&gt;365,C185+1,C185+1)</f>
        <v>18</v>
      </c>
      <c r="D186" s="164">
        <f t="shared" si="15"/>
        <v>18</v>
      </c>
      <c r="E186" s="185">
        <f>IF(AND(Eingabe!$AN$5&lt;&gt;"",Eingabe!$AN$5&lt;=365),6,IF(AND(Eingabe!$AN$5&lt;&gt;"",Eingabe!$AN$5&gt;365),6,IF(Eingabe!$AN$5="","","Fehler")))</f>
        <v>6</v>
      </c>
      <c r="F186" s="240" t="str">
        <f>IF(Eingabe!$T$7&lt;&gt;"",Eingabe!$T$7,"")</f>
        <v/>
      </c>
      <c r="G186" s="187" t="str">
        <f t="shared" si="16"/>
        <v/>
      </c>
      <c r="H186" s="153" t="str">
        <f>IF(AND(Eingabe!$AN$5&gt;365,Eingabe!$W34&lt;&gt;"",Eingabe!$X34&lt;&gt;"",Eingabe!$Y34&lt;&gt;"",Eingabe!$Z34&lt;&gt;""),"OK SJ",IF(AND(Eingabe!$AN$5&lt;=365,Eingabe!$W35&lt;&gt;"",Eingabe!$X35&lt;&gt;"",Eingabe!$Y35&lt;&gt;"",Eingabe!$Z35&lt;&gt;""),"OK","Daten unvollst."))</f>
        <v>Daten unvollst.</v>
      </c>
      <c r="I186" s="171">
        <f>IF(Eingabe!$AN$5&gt;365,Eingabe!$W34,Eingabe!$W35)</f>
        <v>0</v>
      </c>
      <c r="J186" s="190">
        <f>IF(Eingabe!$AN$5&gt;365,Eingabe!$X34,Eingabe!$X35)</f>
        <v>0</v>
      </c>
      <c r="K186" s="194">
        <f>IF(Eingabe!$AN$5&gt;365,Eingabe!$Y34,Eingabe!$Y35)</f>
        <v>0</v>
      </c>
      <c r="L186" s="172">
        <f>IF(Eingabe!$AN$5&gt;365,Eingabe!$Z34,Eingabe!$Z35)</f>
        <v>0</v>
      </c>
      <c r="M186" s="272" t="str">
        <f t="shared" si="17"/>
        <v>Daten unvollst.</v>
      </c>
      <c r="N186" s="196" t="str">
        <f t="shared" si="18"/>
        <v>Daten</v>
      </c>
      <c r="O186" s="104" t="str">
        <f t="shared" si="19"/>
        <v>Daten</v>
      </c>
      <c r="P186" s="200">
        <f t="shared" si="20"/>
        <v>0</v>
      </c>
      <c r="Q186" s="154">
        <f t="shared" si="21"/>
        <v>0</v>
      </c>
    </row>
    <row r="187" spans="2:17" x14ac:dyDescent="0.25">
      <c r="B187" s="103">
        <v>171</v>
      </c>
      <c r="C187" s="185">
        <f>IF(Eingabe!$AN$5&gt;365,C186+1,C186+1)</f>
        <v>19</v>
      </c>
      <c r="D187" s="164">
        <f t="shared" si="15"/>
        <v>19</v>
      </c>
      <c r="E187" s="185">
        <f>IF(AND(Eingabe!$AN$5&lt;&gt;"",Eingabe!$AN$5&lt;=365),6,IF(AND(Eingabe!$AN$5&lt;&gt;"",Eingabe!$AN$5&gt;365),6,IF(Eingabe!$AN$5="","","Fehler")))</f>
        <v>6</v>
      </c>
      <c r="F187" s="240" t="str">
        <f>IF(Eingabe!$T$7&lt;&gt;"",Eingabe!$T$7,"")</f>
        <v/>
      </c>
      <c r="G187" s="187" t="str">
        <f t="shared" si="16"/>
        <v/>
      </c>
      <c r="H187" s="153" t="str">
        <f>IF(AND(Eingabe!$AN$5&gt;365,Eingabe!$W35&lt;&gt;"",Eingabe!$X35&lt;&gt;"",Eingabe!$Y35&lt;&gt;"",Eingabe!$Z35&lt;&gt;""),"OK SJ",IF(AND(Eingabe!$AN$5&lt;=365,Eingabe!$W36&lt;&gt;"",Eingabe!$X36&lt;&gt;"",Eingabe!$Y36&lt;&gt;"",Eingabe!$Z36&lt;&gt;""),"OK","Daten unvollst."))</f>
        <v>Daten unvollst.</v>
      </c>
      <c r="I187" s="171">
        <f>IF(Eingabe!$AN$5&gt;365,Eingabe!$W35,Eingabe!$W36)</f>
        <v>0</v>
      </c>
      <c r="J187" s="190">
        <f>IF(Eingabe!$AN$5&gt;365,Eingabe!$X35,Eingabe!$X36)</f>
        <v>0</v>
      </c>
      <c r="K187" s="194">
        <f>IF(Eingabe!$AN$5&gt;365,Eingabe!$Y35,Eingabe!$Y36)</f>
        <v>0</v>
      </c>
      <c r="L187" s="172">
        <f>IF(Eingabe!$AN$5&gt;365,Eingabe!$Z35,Eingabe!$Z36)</f>
        <v>0</v>
      </c>
      <c r="M187" s="272" t="str">
        <f t="shared" si="17"/>
        <v>Daten unvollst.</v>
      </c>
      <c r="N187" s="196" t="str">
        <f t="shared" si="18"/>
        <v>Daten</v>
      </c>
      <c r="O187" s="104" t="str">
        <f t="shared" si="19"/>
        <v>Daten</v>
      </c>
      <c r="P187" s="200">
        <f t="shared" si="20"/>
        <v>0</v>
      </c>
      <c r="Q187" s="154">
        <f t="shared" si="21"/>
        <v>0</v>
      </c>
    </row>
    <row r="188" spans="2:17" x14ac:dyDescent="0.25">
      <c r="B188" s="103">
        <v>172</v>
      </c>
      <c r="C188" s="185">
        <f>IF(Eingabe!$AN$5&gt;365,C187+1,C187+1)</f>
        <v>20</v>
      </c>
      <c r="D188" s="164">
        <f t="shared" si="15"/>
        <v>20</v>
      </c>
      <c r="E188" s="185">
        <f>IF(AND(Eingabe!$AN$5&lt;&gt;"",Eingabe!$AN$5&lt;=365),6,IF(AND(Eingabe!$AN$5&lt;&gt;"",Eingabe!$AN$5&gt;365),6,IF(Eingabe!$AN$5="","","Fehler")))</f>
        <v>6</v>
      </c>
      <c r="F188" s="240" t="str">
        <f>IF(Eingabe!$T$7&lt;&gt;"",Eingabe!$T$7,"")</f>
        <v/>
      </c>
      <c r="G188" s="187" t="str">
        <f t="shared" si="16"/>
        <v/>
      </c>
      <c r="H188" s="153" t="str">
        <f>IF(AND(Eingabe!$AN$5&gt;365,Eingabe!$W36&lt;&gt;"",Eingabe!$X36&lt;&gt;"",Eingabe!$Y36&lt;&gt;"",Eingabe!$Z36&lt;&gt;""),"OK SJ",IF(AND(Eingabe!$AN$5&lt;=365,Eingabe!$W37&lt;&gt;"",Eingabe!$X37&lt;&gt;"",Eingabe!$Y37&lt;&gt;"",Eingabe!$Z37&lt;&gt;""),"OK","Daten unvollst."))</f>
        <v>Daten unvollst.</v>
      </c>
      <c r="I188" s="171">
        <f>IF(Eingabe!$AN$5&gt;365,Eingabe!$W36,Eingabe!$W37)</f>
        <v>0</v>
      </c>
      <c r="J188" s="190">
        <f>IF(Eingabe!$AN$5&gt;365,Eingabe!$X36,Eingabe!$X37)</f>
        <v>0</v>
      </c>
      <c r="K188" s="194">
        <f>IF(Eingabe!$AN$5&gt;365,Eingabe!$Y36,Eingabe!$Y37)</f>
        <v>0</v>
      </c>
      <c r="L188" s="172">
        <f>IF(Eingabe!$AN$5&gt;365,Eingabe!$Z36,Eingabe!$Z37)</f>
        <v>0</v>
      </c>
      <c r="M188" s="272" t="str">
        <f t="shared" si="17"/>
        <v>Daten unvollst.</v>
      </c>
      <c r="N188" s="196" t="str">
        <f t="shared" si="18"/>
        <v>Daten</v>
      </c>
      <c r="O188" s="104" t="str">
        <f t="shared" si="19"/>
        <v>Daten</v>
      </c>
      <c r="P188" s="200">
        <f t="shared" si="20"/>
        <v>0</v>
      </c>
      <c r="Q188" s="154">
        <f t="shared" si="21"/>
        <v>0</v>
      </c>
    </row>
    <row r="189" spans="2:17" x14ac:dyDescent="0.25">
      <c r="B189" s="103">
        <v>173</v>
      </c>
      <c r="C189" s="185">
        <f>IF(Eingabe!$AN$5&gt;365,C188+1,C188+1)</f>
        <v>21</v>
      </c>
      <c r="D189" s="164">
        <f t="shared" si="15"/>
        <v>21</v>
      </c>
      <c r="E189" s="185">
        <f>IF(AND(Eingabe!$AN$5&lt;&gt;"",Eingabe!$AN$5&lt;=365),6,IF(AND(Eingabe!$AN$5&lt;&gt;"",Eingabe!$AN$5&gt;365),6,IF(Eingabe!$AN$5="","","Fehler")))</f>
        <v>6</v>
      </c>
      <c r="F189" s="240" t="str">
        <f>IF(Eingabe!$T$7&lt;&gt;"",Eingabe!$T$7,"")</f>
        <v/>
      </c>
      <c r="G189" s="187" t="str">
        <f t="shared" si="16"/>
        <v/>
      </c>
      <c r="H189" s="153" t="str">
        <f>IF(AND(Eingabe!$AN$5&gt;365,Eingabe!$W37&lt;&gt;"",Eingabe!$X37&lt;&gt;"",Eingabe!$Y37&lt;&gt;"",Eingabe!$Z37&lt;&gt;""),"OK SJ",IF(AND(Eingabe!$AN$5&lt;=365,Eingabe!$W38&lt;&gt;"",Eingabe!$X38&lt;&gt;"",Eingabe!$Y38&lt;&gt;"",Eingabe!$Z38&lt;&gt;""),"OK","Daten unvollst."))</f>
        <v>Daten unvollst.</v>
      </c>
      <c r="I189" s="171">
        <f>IF(Eingabe!$AN$5&gt;365,Eingabe!$W37,Eingabe!$W38)</f>
        <v>0</v>
      </c>
      <c r="J189" s="190">
        <f>IF(Eingabe!$AN$5&gt;365,Eingabe!$X37,Eingabe!$X38)</f>
        <v>0</v>
      </c>
      <c r="K189" s="194">
        <f>IF(Eingabe!$AN$5&gt;365,Eingabe!$Y37,Eingabe!$Y38)</f>
        <v>0</v>
      </c>
      <c r="L189" s="172">
        <f>IF(Eingabe!$AN$5&gt;365,Eingabe!$Z37,Eingabe!$Z38)</f>
        <v>0</v>
      </c>
      <c r="M189" s="272" t="str">
        <f t="shared" si="17"/>
        <v>Daten unvollst.</v>
      </c>
      <c r="N189" s="196" t="str">
        <f t="shared" si="18"/>
        <v>Daten</v>
      </c>
      <c r="O189" s="104" t="str">
        <f t="shared" si="19"/>
        <v>Daten</v>
      </c>
      <c r="P189" s="200">
        <f t="shared" si="20"/>
        <v>0</v>
      </c>
      <c r="Q189" s="154">
        <f t="shared" si="21"/>
        <v>0</v>
      </c>
    </row>
    <row r="190" spans="2:17" x14ac:dyDescent="0.25">
      <c r="B190" s="103">
        <v>174</v>
      </c>
      <c r="C190" s="185">
        <f>IF(Eingabe!$AN$5&gt;365,C189+1,C189+1)</f>
        <v>22</v>
      </c>
      <c r="D190" s="164">
        <f t="shared" si="15"/>
        <v>22</v>
      </c>
      <c r="E190" s="185">
        <f>IF(AND(Eingabe!$AN$5&lt;&gt;"",Eingabe!$AN$5&lt;=365),6,IF(AND(Eingabe!$AN$5&lt;&gt;"",Eingabe!$AN$5&gt;365),6,IF(Eingabe!$AN$5="","","Fehler")))</f>
        <v>6</v>
      </c>
      <c r="F190" s="240" t="str">
        <f>IF(Eingabe!$T$7&lt;&gt;"",Eingabe!$T$7,"")</f>
        <v/>
      </c>
      <c r="G190" s="187" t="str">
        <f t="shared" si="16"/>
        <v/>
      </c>
      <c r="H190" s="153" t="str">
        <f>IF(AND(Eingabe!$AN$5&gt;365,Eingabe!$W38&lt;&gt;"",Eingabe!$X38&lt;&gt;"",Eingabe!$Y38&lt;&gt;"",Eingabe!$Z38&lt;&gt;""),"OK SJ",IF(AND(Eingabe!$AN$5&lt;=365,Eingabe!$W39&lt;&gt;"",Eingabe!$X39&lt;&gt;"",Eingabe!$Y39&lt;&gt;"",Eingabe!$Z39&lt;&gt;""),"OK","Daten unvollst."))</f>
        <v>Daten unvollst.</v>
      </c>
      <c r="I190" s="171">
        <f>IF(Eingabe!$AN$5&gt;365,Eingabe!$W38,Eingabe!$W39)</f>
        <v>0</v>
      </c>
      <c r="J190" s="190">
        <f>IF(Eingabe!$AN$5&gt;365,Eingabe!$X38,Eingabe!$X39)</f>
        <v>0</v>
      </c>
      <c r="K190" s="194">
        <f>IF(Eingabe!$AN$5&gt;365,Eingabe!$Y38,Eingabe!$Y39)</f>
        <v>0</v>
      </c>
      <c r="L190" s="172">
        <f>IF(Eingabe!$AN$5&gt;365,Eingabe!$Z38,Eingabe!$Z39)</f>
        <v>0</v>
      </c>
      <c r="M190" s="272" t="str">
        <f t="shared" si="17"/>
        <v>Daten unvollst.</v>
      </c>
      <c r="N190" s="196" t="str">
        <f t="shared" si="18"/>
        <v>Daten</v>
      </c>
      <c r="O190" s="104" t="str">
        <f t="shared" si="19"/>
        <v>Daten</v>
      </c>
      <c r="P190" s="200">
        <f t="shared" si="20"/>
        <v>0</v>
      </c>
      <c r="Q190" s="154">
        <f t="shared" si="21"/>
        <v>0</v>
      </c>
    </row>
    <row r="191" spans="2:17" x14ac:dyDescent="0.25">
      <c r="B191" s="103">
        <v>175</v>
      </c>
      <c r="C191" s="185">
        <f>IF(Eingabe!$AN$5&gt;365,C190+1,C190+1)</f>
        <v>23</v>
      </c>
      <c r="D191" s="164">
        <f t="shared" si="15"/>
        <v>23</v>
      </c>
      <c r="E191" s="185">
        <f>IF(AND(Eingabe!$AN$5&lt;&gt;"",Eingabe!$AN$5&lt;=365),6,IF(AND(Eingabe!$AN$5&lt;&gt;"",Eingabe!$AN$5&gt;365),6,IF(Eingabe!$AN$5="","","Fehler")))</f>
        <v>6</v>
      </c>
      <c r="F191" s="240" t="str">
        <f>IF(Eingabe!$T$7&lt;&gt;"",Eingabe!$T$7,"")</f>
        <v/>
      </c>
      <c r="G191" s="187" t="str">
        <f t="shared" si="16"/>
        <v/>
      </c>
      <c r="H191" s="153" t="str">
        <f>IF(AND(Eingabe!$AN$5&gt;365,Eingabe!$W39&lt;&gt;"",Eingabe!$X39&lt;&gt;"",Eingabe!$Y39&lt;&gt;"",Eingabe!$Z39&lt;&gt;""),"OK SJ",IF(AND(Eingabe!$AN$5&lt;=365,Eingabe!$W40&lt;&gt;"",Eingabe!$X40&lt;&gt;"",Eingabe!$Y40&lt;&gt;"",Eingabe!$Z40&lt;&gt;""),"OK","Daten unvollst."))</f>
        <v>Daten unvollst.</v>
      </c>
      <c r="I191" s="171">
        <f>IF(Eingabe!$AN$5&gt;365,Eingabe!$W39,Eingabe!$W40)</f>
        <v>0</v>
      </c>
      <c r="J191" s="190">
        <f>IF(Eingabe!$AN$5&gt;365,Eingabe!$X39,Eingabe!$X40)</f>
        <v>0</v>
      </c>
      <c r="K191" s="194">
        <f>IF(Eingabe!$AN$5&gt;365,Eingabe!$Y39,Eingabe!$Y40)</f>
        <v>0</v>
      </c>
      <c r="L191" s="172">
        <f>IF(Eingabe!$AN$5&gt;365,Eingabe!$Z39,Eingabe!$Z40)</f>
        <v>0</v>
      </c>
      <c r="M191" s="272" t="str">
        <f t="shared" si="17"/>
        <v>Daten unvollst.</v>
      </c>
      <c r="N191" s="196" t="str">
        <f t="shared" si="18"/>
        <v>Daten</v>
      </c>
      <c r="O191" s="104" t="str">
        <f t="shared" si="19"/>
        <v>Daten</v>
      </c>
      <c r="P191" s="200">
        <f t="shared" si="20"/>
        <v>0</v>
      </c>
      <c r="Q191" s="154">
        <f t="shared" si="21"/>
        <v>0</v>
      </c>
    </row>
    <row r="192" spans="2:17" x14ac:dyDescent="0.25">
      <c r="B192" s="103">
        <v>176</v>
      </c>
      <c r="C192" s="185">
        <f>IF(Eingabe!$AN$5&gt;365,C191+1,C191+1)</f>
        <v>24</v>
      </c>
      <c r="D192" s="164">
        <f t="shared" si="15"/>
        <v>24</v>
      </c>
      <c r="E192" s="185">
        <f>IF(AND(Eingabe!$AN$5&lt;&gt;"",Eingabe!$AN$5&lt;=365),6,IF(AND(Eingabe!$AN$5&lt;&gt;"",Eingabe!$AN$5&gt;365),6,IF(Eingabe!$AN$5="","","Fehler")))</f>
        <v>6</v>
      </c>
      <c r="F192" s="240" t="str">
        <f>IF(Eingabe!$T$7&lt;&gt;"",Eingabe!$T$7,"")</f>
        <v/>
      </c>
      <c r="G192" s="187" t="str">
        <f t="shared" si="16"/>
        <v/>
      </c>
      <c r="H192" s="153" t="str">
        <f>IF(AND(Eingabe!$AN$5&gt;365,Eingabe!$W40&lt;&gt;"",Eingabe!$X40&lt;&gt;"",Eingabe!$Y40&lt;&gt;"",Eingabe!$Z40&lt;&gt;""),"OK SJ",IF(AND(Eingabe!$AN$5&lt;=365,Eingabe!$W41&lt;&gt;"",Eingabe!$X41&lt;&gt;"",Eingabe!$Y41&lt;&gt;"",Eingabe!$Z41&lt;&gt;""),"OK","Daten unvollst."))</f>
        <v>Daten unvollst.</v>
      </c>
      <c r="I192" s="171">
        <f>IF(Eingabe!$AN$5&gt;365,Eingabe!$W40,Eingabe!$W41)</f>
        <v>0</v>
      </c>
      <c r="J192" s="190">
        <f>IF(Eingabe!$AN$5&gt;365,Eingabe!$X40,Eingabe!$X41)</f>
        <v>0</v>
      </c>
      <c r="K192" s="194">
        <f>IF(Eingabe!$AN$5&gt;365,Eingabe!$Y40,Eingabe!$Y41)</f>
        <v>0</v>
      </c>
      <c r="L192" s="172">
        <f>IF(Eingabe!$AN$5&gt;365,Eingabe!$Z40,Eingabe!$Z41)</f>
        <v>0</v>
      </c>
      <c r="M192" s="272" t="str">
        <f t="shared" si="17"/>
        <v>Daten unvollst.</v>
      </c>
      <c r="N192" s="196" t="str">
        <f t="shared" si="18"/>
        <v>Daten</v>
      </c>
      <c r="O192" s="104" t="str">
        <f t="shared" si="19"/>
        <v>Daten</v>
      </c>
      <c r="P192" s="200">
        <f t="shared" si="20"/>
        <v>0</v>
      </c>
      <c r="Q192" s="154">
        <f t="shared" si="21"/>
        <v>0</v>
      </c>
    </row>
    <row r="193" spans="2:17" x14ac:dyDescent="0.25">
      <c r="B193" s="103">
        <v>177</v>
      </c>
      <c r="C193" s="185">
        <f>IF(Eingabe!$AN$5&gt;365,C192+1,C192+1)</f>
        <v>25</v>
      </c>
      <c r="D193" s="164">
        <f t="shared" si="15"/>
        <v>25</v>
      </c>
      <c r="E193" s="185">
        <f>IF(AND(Eingabe!$AN$5&lt;&gt;"",Eingabe!$AN$5&lt;=365),6,IF(AND(Eingabe!$AN$5&lt;&gt;"",Eingabe!$AN$5&gt;365),6,IF(Eingabe!$AN$5="","","Fehler")))</f>
        <v>6</v>
      </c>
      <c r="F193" s="240" t="str">
        <f>IF(Eingabe!$T$7&lt;&gt;"",Eingabe!$T$7,"")</f>
        <v/>
      </c>
      <c r="G193" s="187" t="str">
        <f t="shared" si="16"/>
        <v/>
      </c>
      <c r="H193" s="153" t="str">
        <f>IF(AND(Eingabe!$AN$5&gt;365,Eingabe!$W41&lt;&gt;"",Eingabe!$X41&lt;&gt;"",Eingabe!$Y41&lt;&gt;"",Eingabe!$Z41&lt;&gt;""),"OK SJ",IF(AND(Eingabe!$AN$5&lt;=365,Eingabe!$W42&lt;&gt;"",Eingabe!$X42&lt;&gt;"",Eingabe!$Y42&lt;&gt;"",Eingabe!$Z42&lt;&gt;""),"OK","Daten unvollst."))</f>
        <v>Daten unvollst.</v>
      </c>
      <c r="I193" s="171">
        <f>IF(Eingabe!$AN$5&gt;365,Eingabe!$W41,Eingabe!$W42)</f>
        <v>0</v>
      </c>
      <c r="J193" s="190">
        <f>IF(Eingabe!$AN$5&gt;365,Eingabe!$X41,Eingabe!$X42)</f>
        <v>0</v>
      </c>
      <c r="K193" s="194">
        <f>IF(Eingabe!$AN$5&gt;365,Eingabe!$Y41,Eingabe!$Y42)</f>
        <v>0</v>
      </c>
      <c r="L193" s="172">
        <f>IF(Eingabe!$AN$5&gt;365,Eingabe!$Z41,Eingabe!$Z42)</f>
        <v>0</v>
      </c>
      <c r="M193" s="272" t="str">
        <f t="shared" si="17"/>
        <v>Daten unvollst.</v>
      </c>
      <c r="N193" s="196" t="str">
        <f t="shared" si="18"/>
        <v>Daten</v>
      </c>
      <c r="O193" s="104" t="str">
        <f t="shared" si="19"/>
        <v>Daten</v>
      </c>
      <c r="P193" s="200">
        <f t="shared" si="20"/>
        <v>0</v>
      </c>
      <c r="Q193" s="154">
        <f t="shared" si="21"/>
        <v>0</v>
      </c>
    </row>
    <row r="194" spans="2:17" x14ac:dyDescent="0.25">
      <c r="B194" s="103">
        <v>178</v>
      </c>
      <c r="C194" s="185">
        <f>IF(Eingabe!$AN$5&gt;365,C193+1,C193+1)</f>
        <v>26</v>
      </c>
      <c r="D194" s="164">
        <f t="shared" si="15"/>
        <v>26</v>
      </c>
      <c r="E194" s="185">
        <f>IF(AND(Eingabe!$AN$5&lt;&gt;"",Eingabe!$AN$5&lt;=365),6,IF(AND(Eingabe!$AN$5&lt;&gt;"",Eingabe!$AN$5&gt;365),6,IF(Eingabe!$AN$5="","","Fehler")))</f>
        <v>6</v>
      </c>
      <c r="F194" s="240" t="str">
        <f>IF(Eingabe!$T$7&lt;&gt;"",Eingabe!$T$7,"")</f>
        <v/>
      </c>
      <c r="G194" s="187" t="str">
        <f t="shared" si="16"/>
        <v/>
      </c>
      <c r="H194" s="153" t="str">
        <f>IF(AND(Eingabe!$AN$5&gt;365,Eingabe!$W42&lt;&gt;"",Eingabe!$X42&lt;&gt;"",Eingabe!$Y42&lt;&gt;"",Eingabe!$Z42&lt;&gt;""),"OK SJ",IF(AND(Eingabe!$AN$5&lt;=365,Eingabe!$W43&lt;&gt;"",Eingabe!$X43&lt;&gt;"",Eingabe!$Y43&lt;&gt;"",Eingabe!$Z43&lt;&gt;""),"OK","Daten unvollst."))</f>
        <v>Daten unvollst.</v>
      </c>
      <c r="I194" s="171">
        <f>IF(Eingabe!$AN$5&gt;365,Eingabe!$W42,Eingabe!$W43)</f>
        <v>0</v>
      </c>
      <c r="J194" s="190">
        <f>IF(Eingabe!$AN$5&gt;365,Eingabe!$X42,Eingabe!$X43)</f>
        <v>0</v>
      </c>
      <c r="K194" s="194">
        <f>IF(Eingabe!$AN$5&gt;365,Eingabe!$Y42,Eingabe!$Y43)</f>
        <v>0</v>
      </c>
      <c r="L194" s="172">
        <f>IF(Eingabe!$AN$5&gt;365,Eingabe!$Z42,Eingabe!$Z43)</f>
        <v>0</v>
      </c>
      <c r="M194" s="272" t="str">
        <f t="shared" si="17"/>
        <v>Daten unvollst.</v>
      </c>
      <c r="N194" s="196" t="str">
        <f t="shared" si="18"/>
        <v>Daten</v>
      </c>
      <c r="O194" s="104" t="str">
        <f t="shared" si="19"/>
        <v>Daten</v>
      </c>
      <c r="P194" s="200">
        <f t="shared" si="20"/>
        <v>0</v>
      </c>
      <c r="Q194" s="154">
        <f t="shared" si="21"/>
        <v>0</v>
      </c>
    </row>
    <row r="195" spans="2:17" x14ac:dyDescent="0.25">
      <c r="B195" s="103">
        <v>179</v>
      </c>
      <c r="C195" s="185">
        <f>IF(Eingabe!$AN$5&gt;365,C194+1,C194+1)</f>
        <v>27</v>
      </c>
      <c r="D195" s="164">
        <f t="shared" si="15"/>
        <v>27</v>
      </c>
      <c r="E195" s="185">
        <f>IF(AND(Eingabe!$AN$5&lt;&gt;"",Eingabe!$AN$5&lt;=365),6,IF(AND(Eingabe!$AN$5&lt;&gt;"",Eingabe!$AN$5&gt;365),6,IF(Eingabe!$AN$5="","","Fehler")))</f>
        <v>6</v>
      </c>
      <c r="F195" s="240" t="str">
        <f>IF(Eingabe!$T$7&lt;&gt;"",Eingabe!$T$7,"")</f>
        <v/>
      </c>
      <c r="G195" s="187" t="str">
        <f t="shared" si="16"/>
        <v/>
      </c>
      <c r="H195" s="153" t="str">
        <f>IF(AND(Eingabe!$AN$5&gt;365,Eingabe!$W43&lt;&gt;"",Eingabe!$X43&lt;&gt;"",Eingabe!$Y43&lt;&gt;"",Eingabe!$Z43&lt;&gt;""),"OK SJ",IF(AND(Eingabe!$AN$5&lt;=365,Eingabe!$W44&lt;&gt;"",Eingabe!$X44&lt;&gt;"",Eingabe!$Y44&lt;&gt;"",Eingabe!$Z44&lt;&gt;""),"OK","Daten unvollst."))</f>
        <v>Daten unvollst.</v>
      </c>
      <c r="I195" s="171">
        <f>IF(Eingabe!$AN$5&gt;365,Eingabe!$W43,Eingabe!$W44)</f>
        <v>0</v>
      </c>
      <c r="J195" s="190">
        <f>IF(Eingabe!$AN$5&gt;365,Eingabe!$X43,Eingabe!$X44)</f>
        <v>0</v>
      </c>
      <c r="K195" s="194">
        <f>IF(Eingabe!$AN$5&gt;365,Eingabe!$Y43,Eingabe!$Y44)</f>
        <v>0</v>
      </c>
      <c r="L195" s="172">
        <f>IF(Eingabe!$AN$5&gt;365,Eingabe!$Z43,Eingabe!$Z44)</f>
        <v>0</v>
      </c>
      <c r="M195" s="272" t="str">
        <f t="shared" si="17"/>
        <v>Daten unvollst.</v>
      </c>
      <c r="N195" s="196" t="str">
        <f t="shared" si="18"/>
        <v>Daten</v>
      </c>
      <c r="O195" s="104" t="str">
        <f t="shared" si="19"/>
        <v>Daten</v>
      </c>
      <c r="P195" s="200">
        <f t="shared" si="20"/>
        <v>0</v>
      </c>
      <c r="Q195" s="154">
        <f t="shared" si="21"/>
        <v>0</v>
      </c>
    </row>
    <row r="196" spans="2:17" x14ac:dyDescent="0.25">
      <c r="B196" s="103">
        <v>180</v>
      </c>
      <c r="C196" s="185">
        <f>IF(Eingabe!$AN$5&gt;365,C195+1,C195+1)</f>
        <v>28</v>
      </c>
      <c r="D196" s="164">
        <f t="shared" si="15"/>
        <v>28</v>
      </c>
      <c r="E196" s="185">
        <f>IF(AND(Eingabe!$AN$5&lt;&gt;"",Eingabe!$AN$5&lt;=365),6,IF(AND(Eingabe!$AN$5&lt;&gt;"",Eingabe!$AN$5&gt;365),6,IF(Eingabe!$AN$5="","","Fehler")))</f>
        <v>6</v>
      </c>
      <c r="F196" s="240" t="str">
        <f>IF(Eingabe!$T$7&lt;&gt;"",Eingabe!$T$7,"")</f>
        <v/>
      </c>
      <c r="G196" s="187" t="str">
        <f t="shared" si="16"/>
        <v/>
      </c>
      <c r="H196" s="153" t="str">
        <f>IF(AND(Eingabe!$AN$5&gt;365,Eingabe!$W44&lt;&gt;"",Eingabe!$X44&lt;&gt;"",Eingabe!$Y44&lt;&gt;"",Eingabe!$Z44&lt;&gt;""),"OK SJ",IF(AND(Eingabe!$AN$5&lt;=365,Eingabe!$W45&lt;&gt;"",Eingabe!$X45&lt;&gt;"",Eingabe!$Y45&lt;&gt;"",Eingabe!$Z45&lt;&gt;""),"OK","Daten unvollst."))</f>
        <v>Daten unvollst.</v>
      </c>
      <c r="I196" s="171">
        <f>IF(Eingabe!$AN$5&gt;365,Eingabe!$W44,Eingabe!$W45)</f>
        <v>0</v>
      </c>
      <c r="J196" s="190">
        <f>IF(Eingabe!$AN$5&gt;365,Eingabe!$X44,Eingabe!$X45)</f>
        <v>0</v>
      </c>
      <c r="K196" s="194">
        <f>IF(Eingabe!$AN$5&gt;365,Eingabe!$Y44,Eingabe!$Y45)</f>
        <v>0</v>
      </c>
      <c r="L196" s="172">
        <f>IF(Eingabe!$AN$5&gt;365,Eingabe!$Z44,Eingabe!$Z45)</f>
        <v>0</v>
      </c>
      <c r="M196" s="272" t="str">
        <f t="shared" si="17"/>
        <v>Daten unvollst.</v>
      </c>
      <c r="N196" s="196" t="str">
        <f t="shared" si="18"/>
        <v>Daten</v>
      </c>
      <c r="O196" s="104" t="str">
        <f t="shared" si="19"/>
        <v>Daten</v>
      </c>
      <c r="P196" s="200">
        <f t="shared" si="20"/>
        <v>0</v>
      </c>
      <c r="Q196" s="154">
        <f t="shared" si="21"/>
        <v>0</v>
      </c>
    </row>
    <row r="197" spans="2:17" x14ac:dyDescent="0.25">
      <c r="B197" s="103">
        <v>181</v>
      </c>
      <c r="C197" s="185">
        <f>IF(Eingabe!$AN$5&gt;365,29,30)</f>
        <v>29</v>
      </c>
      <c r="D197" s="164">
        <f t="shared" si="15"/>
        <v>29</v>
      </c>
      <c r="E197" s="185">
        <f>IF(AND(Eingabe!$AN$5&lt;&gt;"",Eingabe!$AN$5&lt;=365),6,IF(AND(Eingabe!$AN$5&lt;&gt;"",Eingabe!$AN$5&gt;365),6,IF(Eingabe!$AN$5="","","Fehler")))</f>
        <v>6</v>
      </c>
      <c r="F197" s="240" t="str">
        <f>IF(Eingabe!$T$7&lt;&gt;"",Eingabe!$T$7,"")</f>
        <v/>
      </c>
      <c r="G197" s="187" t="str">
        <f t="shared" si="16"/>
        <v/>
      </c>
      <c r="H197" s="153" t="str">
        <f>IF(AND(Eingabe!$AN$5&gt;365,Eingabe!$W45&lt;&gt;"",Eingabe!$X45&lt;&gt;"",Eingabe!$Y45&lt;&gt;"",Eingabe!$Z45&lt;&gt;""),"OK SJ",IF(AND(Eingabe!$AN$5&lt;=365,Eingabe!$W46&lt;&gt;"",Eingabe!$X46&lt;&gt;"",Eingabe!$Y46&lt;&gt;"",Eingabe!$Z46&lt;&gt;""),"OK","Daten unvollst."))</f>
        <v>Daten unvollst.</v>
      </c>
      <c r="I197" s="171">
        <f>IF(Eingabe!$AN$5&gt;365,Eingabe!$W45,Eingabe!$W46)</f>
        <v>0</v>
      </c>
      <c r="J197" s="190">
        <f>IF(Eingabe!$AN$5&gt;365,Eingabe!$X45,Eingabe!$X46)</f>
        <v>0</v>
      </c>
      <c r="K197" s="194">
        <f>IF(Eingabe!$AN$5&gt;365,Eingabe!$Y45,Eingabe!$Y46)</f>
        <v>0</v>
      </c>
      <c r="L197" s="172">
        <f>IF(Eingabe!$AN$5&gt;365,Eingabe!$Z45,Eingabe!$Z46)</f>
        <v>0</v>
      </c>
      <c r="M197" s="272" t="str">
        <f t="shared" si="17"/>
        <v>Daten unvollst.</v>
      </c>
      <c r="N197" s="196" t="str">
        <f t="shared" si="18"/>
        <v>Daten</v>
      </c>
      <c r="O197" s="104" t="str">
        <f t="shared" si="19"/>
        <v>Daten</v>
      </c>
      <c r="P197" s="200">
        <f t="shared" si="20"/>
        <v>0</v>
      </c>
      <c r="Q197" s="154">
        <f t="shared" si="21"/>
        <v>0</v>
      </c>
    </row>
    <row r="198" spans="2:17" x14ac:dyDescent="0.25">
      <c r="B198" s="103">
        <v>182</v>
      </c>
      <c r="C198" s="185">
        <f>IF(Eingabe!$AN$5&gt;365,30,1)</f>
        <v>30</v>
      </c>
      <c r="D198" s="164">
        <f t="shared" si="15"/>
        <v>30</v>
      </c>
      <c r="E198" s="185">
        <f>IF(AND(Eingabe!$AN$5&lt;&gt;"",Eingabe!$AN$5&lt;=365),7,IF(AND(Eingabe!$AN$5&lt;&gt;"",Eingabe!$AN$5&gt;365),6,IF(Eingabe!$AN$5="","","Fehler")))</f>
        <v>6</v>
      </c>
      <c r="F198" s="240" t="str">
        <f>IF(Eingabe!$T$7&lt;&gt;"",Eingabe!$T$7,"")</f>
        <v/>
      </c>
      <c r="G198" s="187" t="str">
        <f t="shared" si="16"/>
        <v/>
      </c>
      <c r="H198" s="153" t="str">
        <f>IF(AND(Eingabe!$AN$5&gt;365,Eingabe!$W46&lt;&gt;"",Eingabe!$X46&lt;&gt;"",Eingabe!$Y46&lt;&gt;"",Eingabe!$Z46&lt;&gt;""),"OK SJ",IF(AND(Eingabe!$AN$5&lt;=365,Eingabe!$AA17&lt;&gt;"",Eingabe!$AB17&lt;&gt;"",Eingabe!$AC17&lt;&gt;"",Eingabe!$AD17&lt;&gt;""),"OK","Daten unvollst."))</f>
        <v>Daten unvollst.</v>
      </c>
      <c r="I198" s="171">
        <f>IF(Eingabe!$AN$5&gt;365,Eingabe!$W46,Eingabe!$AA17)</f>
        <v>0</v>
      </c>
      <c r="J198" s="190">
        <f>IF(Eingabe!$AN$5&gt;365,Eingabe!$X46,Eingabe!$AB17)</f>
        <v>0</v>
      </c>
      <c r="K198" s="194">
        <f>IF(Eingabe!$AN$5&gt;365,Eingabe!$Y46,Eingabe!$AC17)</f>
        <v>0</v>
      </c>
      <c r="L198" s="172">
        <f>IF(Eingabe!$AN$5&gt;365,Eingabe!$Z46,Eingabe!$AD17)</f>
        <v>0</v>
      </c>
      <c r="M198" s="272" t="str">
        <f t="shared" si="17"/>
        <v>Daten unvollst.</v>
      </c>
      <c r="N198" s="196" t="str">
        <f t="shared" si="18"/>
        <v>Daten</v>
      </c>
      <c r="O198" s="104" t="str">
        <f t="shared" si="19"/>
        <v>Daten</v>
      </c>
      <c r="P198" s="200">
        <f t="shared" si="20"/>
        <v>0</v>
      </c>
      <c r="Q198" s="154">
        <f t="shared" si="21"/>
        <v>0</v>
      </c>
    </row>
    <row r="199" spans="2:17" x14ac:dyDescent="0.25">
      <c r="B199" s="103">
        <v>183</v>
      </c>
      <c r="C199" s="185">
        <f>IF(Eingabe!$AN$5&gt;365,1,2)</f>
        <v>1</v>
      </c>
      <c r="D199" s="164">
        <f t="shared" si="15"/>
        <v>1</v>
      </c>
      <c r="E199" s="185">
        <f>IF(AND(Eingabe!$AN$5&lt;&gt;"",Eingabe!$AN$5&lt;=365),7,IF(AND(Eingabe!$AN$5&lt;&gt;"",Eingabe!$AN$5&gt;365),7,IF(Eingabe!$AN$5="","","Fehler")))</f>
        <v>7</v>
      </c>
      <c r="F199" s="240" t="str">
        <f>IF(Eingabe!$T$7&lt;&gt;"",Eingabe!$T$7,"")</f>
        <v/>
      </c>
      <c r="G199" s="187" t="str">
        <f t="shared" si="16"/>
        <v/>
      </c>
      <c r="H199" s="153" t="str">
        <f>IF(AND(Eingabe!$AN$5&gt;365,Eingabe!$AA17&lt;&gt;"",Eingabe!$AB17&lt;&gt;"",Eingabe!$AC17&lt;&gt;"",Eingabe!$AD17&lt;&gt;""),"OK SJ",IF(AND(Eingabe!$AN$5&lt;=365,Eingabe!$AA18&lt;&gt;"",Eingabe!$AB18&lt;&gt;"",Eingabe!$AC18&lt;&gt;"",Eingabe!$AD18&lt;&gt;""),"OK","Daten unvollst."))</f>
        <v>Daten unvollst.</v>
      </c>
      <c r="I199" s="171">
        <f>IF(Eingabe!$AN$5&gt;365,Eingabe!$AA17,Eingabe!$AA18)</f>
        <v>0</v>
      </c>
      <c r="J199" s="190">
        <f>IF(Eingabe!$AN$5&gt;365,Eingabe!$AB17,Eingabe!$AB18)</f>
        <v>0</v>
      </c>
      <c r="K199" s="194">
        <f>IF(Eingabe!$AN$5&gt;365,Eingabe!$AC17,Eingabe!$AC18)</f>
        <v>0</v>
      </c>
      <c r="L199" s="172">
        <f>IF(Eingabe!$AN$5&gt;365,Eingabe!$AD17,Eingabe!$AD18)</f>
        <v>0</v>
      </c>
      <c r="M199" s="272" t="str">
        <f t="shared" si="17"/>
        <v>Daten unvollst.</v>
      </c>
      <c r="N199" s="196" t="str">
        <f t="shared" si="18"/>
        <v>Daten</v>
      </c>
      <c r="O199" s="104" t="str">
        <f t="shared" si="19"/>
        <v>Daten</v>
      </c>
      <c r="P199" s="200">
        <f t="shared" si="20"/>
        <v>0</v>
      </c>
      <c r="Q199" s="154">
        <f t="shared" si="21"/>
        <v>0</v>
      </c>
    </row>
    <row r="200" spans="2:17" x14ac:dyDescent="0.25">
      <c r="B200" s="103">
        <v>184</v>
      </c>
      <c r="C200" s="185">
        <f>IF(Eingabe!$AN$5&gt;365,C199+1,C199+1)</f>
        <v>2</v>
      </c>
      <c r="D200" s="164">
        <f t="shared" si="15"/>
        <v>2</v>
      </c>
      <c r="E200" s="185">
        <f>IF(AND(Eingabe!$AN$5&lt;&gt;"",Eingabe!$AN$5&lt;=365),7,IF(AND(Eingabe!$AN$5&lt;&gt;"",Eingabe!$AN$5&gt;365),7,IF(Eingabe!$AN$5="","","Fehler")))</f>
        <v>7</v>
      </c>
      <c r="F200" s="240" t="str">
        <f>IF(Eingabe!$T$7&lt;&gt;"",Eingabe!$T$7,"")</f>
        <v/>
      </c>
      <c r="G200" s="187" t="str">
        <f t="shared" si="16"/>
        <v/>
      </c>
      <c r="H200" s="153" t="str">
        <f>IF(AND(Eingabe!$AN$5&gt;365,Eingabe!$AA18&lt;&gt;"",Eingabe!$AB18&lt;&gt;"",Eingabe!$AC18&lt;&gt;"",Eingabe!$AD18&lt;&gt;""),"OK SJ",IF(AND(Eingabe!$AN$5&lt;=365,Eingabe!$AA19&lt;&gt;"",Eingabe!$AB19&lt;&gt;"",Eingabe!$AC19&lt;&gt;"",Eingabe!$AD19&lt;&gt;""),"OK","Daten unvollst."))</f>
        <v>Daten unvollst.</v>
      </c>
      <c r="I200" s="171">
        <f>IF(Eingabe!$AN$5&gt;365,Eingabe!$AA18,Eingabe!$AA19)</f>
        <v>0</v>
      </c>
      <c r="J200" s="190">
        <f>IF(Eingabe!$AN$5&gt;365,Eingabe!$AB18,Eingabe!$AB19)</f>
        <v>0</v>
      </c>
      <c r="K200" s="194">
        <f>IF(Eingabe!$AN$5&gt;365,Eingabe!$AC18,Eingabe!$AC19)</f>
        <v>0</v>
      </c>
      <c r="L200" s="172">
        <f>IF(Eingabe!$AN$5&gt;365,Eingabe!$AD18,Eingabe!$AD19)</f>
        <v>0</v>
      </c>
      <c r="M200" s="272" t="str">
        <f t="shared" si="17"/>
        <v>Daten unvollst.</v>
      </c>
      <c r="N200" s="196" t="str">
        <f t="shared" si="18"/>
        <v>Daten</v>
      </c>
      <c r="O200" s="104" t="str">
        <f t="shared" si="19"/>
        <v>Daten</v>
      </c>
      <c r="P200" s="200">
        <f t="shared" si="20"/>
        <v>0</v>
      </c>
      <c r="Q200" s="154">
        <f t="shared" si="21"/>
        <v>0</v>
      </c>
    </row>
    <row r="201" spans="2:17" x14ac:dyDescent="0.25">
      <c r="B201" s="103">
        <v>185</v>
      </c>
      <c r="C201" s="185">
        <f>IF(Eingabe!$AN$5&gt;365,C200+1,C200+1)</f>
        <v>3</v>
      </c>
      <c r="D201" s="164">
        <f t="shared" si="15"/>
        <v>3</v>
      </c>
      <c r="E201" s="185">
        <f>IF(AND(Eingabe!$AN$5&lt;&gt;"",Eingabe!$AN$5&lt;=365),7,IF(AND(Eingabe!$AN$5&lt;&gt;"",Eingabe!$AN$5&gt;365),7,IF(Eingabe!$AN$5="","","Fehler")))</f>
        <v>7</v>
      </c>
      <c r="F201" s="240" t="str">
        <f>IF(Eingabe!$T$7&lt;&gt;"",Eingabe!$T$7,"")</f>
        <v/>
      </c>
      <c r="G201" s="187" t="str">
        <f t="shared" si="16"/>
        <v/>
      </c>
      <c r="H201" s="153" t="str">
        <f>IF(AND(Eingabe!$AN$5&gt;365,Eingabe!$AA19&lt;&gt;"",Eingabe!$AB19&lt;&gt;"",Eingabe!$AC19&lt;&gt;"",Eingabe!$AD19&lt;&gt;""),"OK SJ",IF(AND(Eingabe!$AN$5&lt;=365,Eingabe!$AA20&lt;&gt;"",Eingabe!$AB20&lt;&gt;"",Eingabe!$AC20&lt;&gt;"",Eingabe!$AD20&lt;&gt;""),"OK","Daten unvollst."))</f>
        <v>Daten unvollst.</v>
      </c>
      <c r="I201" s="171">
        <f>IF(Eingabe!$AN$5&gt;365,Eingabe!$AA19,Eingabe!$AA20)</f>
        <v>0</v>
      </c>
      <c r="J201" s="190">
        <f>IF(Eingabe!$AN$5&gt;365,Eingabe!$AB19,Eingabe!$AB20)</f>
        <v>0</v>
      </c>
      <c r="K201" s="194">
        <f>IF(Eingabe!$AN$5&gt;365,Eingabe!$AC19,Eingabe!$AC20)</f>
        <v>0</v>
      </c>
      <c r="L201" s="172">
        <f>IF(Eingabe!$AN$5&gt;365,Eingabe!$AD19,Eingabe!$AD20)</f>
        <v>0</v>
      </c>
      <c r="M201" s="272" t="str">
        <f t="shared" si="17"/>
        <v>Daten unvollst.</v>
      </c>
      <c r="N201" s="196" t="str">
        <f t="shared" si="18"/>
        <v>Daten</v>
      </c>
      <c r="O201" s="104" t="str">
        <f t="shared" si="19"/>
        <v>Daten</v>
      </c>
      <c r="P201" s="200">
        <f t="shared" si="20"/>
        <v>0</v>
      </c>
      <c r="Q201" s="154">
        <f t="shared" si="21"/>
        <v>0</v>
      </c>
    </row>
    <row r="202" spans="2:17" x14ac:dyDescent="0.25">
      <c r="B202" s="103">
        <v>186</v>
      </c>
      <c r="C202" s="185">
        <f>IF(Eingabe!$AN$5&gt;365,C201+1,C201+1)</f>
        <v>4</v>
      </c>
      <c r="D202" s="164">
        <f t="shared" si="15"/>
        <v>4</v>
      </c>
      <c r="E202" s="185">
        <f>IF(AND(Eingabe!$AN$5&lt;&gt;"",Eingabe!$AN$5&lt;=365),7,IF(AND(Eingabe!$AN$5&lt;&gt;"",Eingabe!$AN$5&gt;365),7,IF(Eingabe!$AN$5="","","Fehler")))</f>
        <v>7</v>
      </c>
      <c r="F202" s="240" t="str">
        <f>IF(Eingabe!$T$7&lt;&gt;"",Eingabe!$T$7,"")</f>
        <v/>
      </c>
      <c r="G202" s="187" t="str">
        <f t="shared" si="16"/>
        <v/>
      </c>
      <c r="H202" s="153" t="str">
        <f>IF(AND(Eingabe!$AN$5&gt;365,Eingabe!$AA20&lt;&gt;"",Eingabe!$AB20&lt;&gt;"",Eingabe!$AC20&lt;&gt;"",Eingabe!$AD20&lt;&gt;""),"OK SJ",IF(AND(Eingabe!$AN$5&lt;=365,Eingabe!$AA21&lt;&gt;"",Eingabe!$AB21&lt;&gt;"",Eingabe!$AC21&lt;&gt;"",Eingabe!$AD21&lt;&gt;""),"OK","Daten unvollst."))</f>
        <v>Daten unvollst.</v>
      </c>
      <c r="I202" s="171">
        <f>IF(Eingabe!$AN$5&gt;365,Eingabe!$AA20,Eingabe!$AA21)</f>
        <v>0</v>
      </c>
      <c r="J202" s="190">
        <f>IF(Eingabe!$AN$5&gt;365,Eingabe!$AB20,Eingabe!$AB21)</f>
        <v>0</v>
      </c>
      <c r="K202" s="194">
        <f>IF(Eingabe!$AN$5&gt;365,Eingabe!$AC20,Eingabe!$AC21)</f>
        <v>0</v>
      </c>
      <c r="L202" s="172">
        <f>IF(Eingabe!$AN$5&gt;365,Eingabe!$AD20,Eingabe!$AD21)</f>
        <v>0</v>
      </c>
      <c r="M202" s="272" t="str">
        <f t="shared" si="17"/>
        <v>Daten unvollst.</v>
      </c>
      <c r="N202" s="196" t="str">
        <f t="shared" si="18"/>
        <v>Daten</v>
      </c>
      <c r="O202" s="104" t="str">
        <f t="shared" si="19"/>
        <v>Daten</v>
      </c>
      <c r="P202" s="200">
        <f t="shared" si="20"/>
        <v>0</v>
      </c>
      <c r="Q202" s="154">
        <f t="shared" si="21"/>
        <v>0</v>
      </c>
    </row>
    <row r="203" spans="2:17" x14ac:dyDescent="0.25">
      <c r="B203" s="103">
        <v>187</v>
      </c>
      <c r="C203" s="185">
        <f>IF(Eingabe!$AN$5&gt;365,C202+1,C202+1)</f>
        <v>5</v>
      </c>
      <c r="D203" s="164">
        <f t="shared" si="15"/>
        <v>5</v>
      </c>
      <c r="E203" s="185">
        <f>IF(AND(Eingabe!$AN$5&lt;&gt;"",Eingabe!$AN$5&lt;=365),7,IF(AND(Eingabe!$AN$5&lt;&gt;"",Eingabe!$AN$5&gt;365),7,IF(Eingabe!$AN$5="","","Fehler")))</f>
        <v>7</v>
      </c>
      <c r="F203" s="240" t="str">
        <f>IF(Eingabe!$T$7&lt;&gt;"",Eingabe!$T$7,"")</f>
        <v/>
      </c>
      <c r="G203" s="187" t="str">
        <f t="shared" si="16"/>
        <v/>
      </c>
      <c r="H203" s="153" t="str">
        <f>IF(AND(Eingabe!$AN$5&gt;365,Eingabe!$AA21&lt;&gt;"",Eingabe!$AB21&lt;&gt;"",Eingabe!$AC21&lt;&gt;"",Eingabe!$AD21&lt;&gt;""),"OK SJ",IF(AND(Eingabe!$AN$5&lt;=365,Eingabe!$AA22&lt;&gt;"",Eingabe!$AB22&lt;&gt;"",Eingabe!$AC22&lt;&gt;"",Eingabe!$AD22&lt;&gt;""),"OK","Daten unvollst."))</f>
        <v>Daten unvollst.</v>
      </c>
      <c r="I203" s="171">
        <f>IF(Eingabe!$AN$5&gt;365,Eingabe!$AA21,Eingabe!$AA22)</f>
        <v>0</v>
      </c>
      <c r="J203" s="190">
        <f>IF(Eingabe!$AN$5&gt;365,Eingabe!$AB21,Eingabe!$AB22)</f>
        <v>0</v>
      </c>
      <c r="K203" s="194">
        <f>IF(Eingabe!$AN$5&gt;365,Eingabe!$AC21,Eingabe!$AC22)</f>
        <v>0</v>
      </c>
      <c r="L203" s="172">
        <f>IF(Eingabe!$AN$5&gt;365,Eingabe!$AD21,Eingabe!$AD22)</f>
        <v>0</v>
      </c>
      <c r="M203" s="272" t="str">
        <f t="shared" si="17"/>
        <v>Daten unvollst.</v>
      </c>
      <c r="N203" s="196" t="str">
        <f t="shared" si="18"/>
        <v>Daten</v>
      </c>
      <c r="O203" s="104" t="str">
        <f t="shared" si="19"/>
        <v>Daten</v>
      </c>
      <c r="P203" s="200">
        <f t="shared" si="20"/>
        <v>0</v>
      </c>
      <c r="Q203" s="154">
        <f t="shared" si="21"/>
        <v>0</v>
      </c>
    </row>
    <row r="204" spans="2:17" x14ac:dyDescent="0.25">
      <c r="B204" s="103">
        <v>188</v>
      </c>
      <c r="C204" s="185">
        <f>IF(Eingabe!$AN$5&gt;365,C203+1,C203+1)</f>
        <v>6</v>
      </c>
      <c r="D204" s="164">
        <f t="shared" si="15"/>
        <v>6</v>
      </c>
      <c r="E204" s="185">
        <f>IF(AND(Eingabe!$AN$5&lt;&gt;"",Eingabe!$AN$5&lt;=365),7,IF(AND(Eingabe!$AN$5&lt;&gt;"",Eingabe!$AN$5&gt;365),7,IF(Eingabe!$AN$5="","","Fehler")))</f>
        <v>7</v>
      </c>
      <c r="F204" s="240" t="str">
        <f>IF(Eingabe!$T$7&lt;&gt;"",Eingabe!$T$7,"")</f>
        <v/>
      </c>
      <c r="G204" s="187" t="str">
        <f t="shared" si="16"/>
        <v/>
      </c>
      <c r="H204" s="153" t="str">
        <f>IF(AND(Eingabe!$AN$5&gt;365,Eingabe!$AA22&lt;&gt;"",Eingabe!$AB22&lt;&gt;"",Eingabe!$AC22&lt;&gt;"",Eingabe!$AD22&lt;&gt;""),"OK SJ",IF(AND(Eingabe!$AN$5&lt;=365,Eingabe!$AA23&lt;&gt;"",Eingabe!$AB23&lt;&gt;"",Eingabe!$AC23&lt;&gt;"",Eingabe!$AD23&lt;&gt;""),"OK","Daten unvollst."))</f>
        <v>Daten unvollst.</v>
      </c>
      <c r="I204" s="171">
        <f>IF(Eingabe!$AN$5&gt;365,Eingabe!$AA22,Eingabe!$AA23)</f>
        <v>0</v>
      </c>
      <c r="J204" s="190">
        <f>IF(Eingabe!$AN$5&gt;365,Eingabe!$AB22,Eingabe!$AB23)</f>
        <v>0</v>
      </c>
      <c r="K204" s="194">
        <f>IF(Eingabe!$AN$5&gt;365,Eingabe!$AC22,Eingabe!$AC23)</f>
        <v>0</v>
      </c>
      <c r="L204" s="172">
        <f>IF(Eingabe!$AN$5&gt;365,Eingabe!$AD22,Eingabe!$AD23)</f>
        <v>0</v>
      </c>
      <c r="M204" s="272" t="str">
        <f t="shared" si="17"/>
        <v>Daten unvollst.</v>
      </c>
      <c r="N204" s="196" t="str">
        <f t="shared" si="18"/>
        <v>Daten</v>
      </c>
      <c r="O204" s="104" t="str">
        <f t="shared" si="19"/>
        <v>Daten</v>
      </c>
      <c r="P204" s="200">
        <f t="shared" si="20"/>
        <v>0</v>
      </c>
      <c r="Q204" s="154">
        <f t="shared" si="21"/>
        <v>0</v>
      </c>
    </row>
    <row r="205" spans="2:17" x14ac:dyDescent="0.25">
      <c r="B205" s="103">
        <v>189</v>
      </c>
      <c r="C205" s="185">
        <f>IF(Eingabe!$AN$5&gt;365,C204+1,C204+1)</f>
        <v>7</v>
      </c>
      <c r="D205" s="164">
        <f t="shared" si="15"/>
        <v>7</v>
      </c>
      <c r="E205" s="185">
        <f>IF(AND(Eingabe!$AN$5&lt;&gt;"",Eingabe!$AN$5&lt;=365),7,IF(AND(Eingabe!$AN$5&lt;&gt;"",Eingabe!$AN$5&gt;365),7,IF(Eingabe!$AN$5="","","Fehler")))</f>
        <v>7</v>
      </c>
      <c r="F205" s="240" t="str">
        <f>IF(Eingabe!$T$7&lt;&gt;"",Eingabe!$T$7,"")</f>
        <v/>
      </c>
      <c r="G205" s="187" t="str">
        <f t="shared" si="16"/>
        <v/>
      </c>
      <c r="H205" s="153" t="str">
        <f>IF(AND(Eingabe!$AN$5&gt;365,Eingabe!$AA23&lt;&gt;"",Eingabe!$AB23&lt;&gt;"",Eingabe!$AC23&lt;&gt;"",Eingabe!$AD23&lt;&gt;""),"OK SJ",IF(AND(Eingabe!$AN$5&lt;=365,Eingabe!$AA24&lt;&gt;"",Eingabe!$AB24&lt;&gt;"",Eingabe!$AC24&lt;&gt;"",Eingabe!$AD24&lt;&gt;""),"OK","Daten unvollst."))</f>
        <v>Daten unvollst.</v>
      </c>
      <c r="I205" s="171">
        <f>IF(Eingabe!$AN$5&gt;365,Eingabe!$AA23,Eingabe!$AA24)</f>
        <v>0</v>
      </c>
      <c r="J205" s="190">
        <f>IF(Eingabe!$AN$5&gt;365,Eingabe!$AB23,Eingabe!$AB24)</f>
        <v>0</v>
      </c>
      <c r="K205" s="194">
        <f>IF(Eingabe!$AN$5&gt;365,Eingabe!$AC23,Eingabe!$AC24)</f>
        <v>0</v>
      </c>
      <c r="L205" s="172">
        <f>IF(Eingabe!$AN$5&gt;365,Eingabe!$AD23,Eingabe!$AD24)</f>
        <v>0</v>
      </c>
      <c r="M205" s="272" t="str">
        <f t="shared" si="17"/>
        <v>Daten unvollst.</v>
      </c>
      <c r="N205" s="196" t="str">
        <f t="shared" si="18"/>
        <v>Daten</v>
      </c>
      <c r="O205" s="104" t="str">
        <f t="shared" si="19"/>
        <v>Daten</v>
      </c>
      <c r="P205" s="200">
        <f t="shared" si="20"/>
        <v>0</v>
      </c>
      <c r="Q205" s="154">
        <f t="shared" si="21"/>
        <v>0</v>
      </c>
    </row>
    <row r="206" spans="2:17" x14ac:dyDescent="0.25">
      <c r="B206" s="103">
        <v>190</v>
      </c>
      <c r="C206" s="185">
        <f>IF(Eingabe!$AN$5&gt;365,C205+1,C205+1)</f>
        <v>8</v>
      </c>
      <c r="D206" s="164">
        <f t="shared" si="15"/>
        <v>8</v>
      </c>
      <c r="E206" s="185">
        <f>IF(AND(Eingabe!$AN$5&lt;&gt;"",Eingabe!$AN$5&lt;=365),7,IF(AND(Eingabe!$AN$5&lt;&gt;"",Eingabe!$AN$5&gt;365),7,IF(Eingabe!$AN$5="","","Fehler")))</f>
        <v>7</v>
      </c>
      <c r="F206" s="240" t="str">
        <f>IF(Eingabe!$T$7&lt;&gt;"",Eingabe!$T$7,"")</f>
        <v/>
      </c>
      <c r="G206" s="187" t="str">
        <f t="shared" si="16"/>
        <v/>
      </c>
      <c r="H206" s="153" t="str">
        <f>IF(AND(Eingabe!$AN$5&gt;365,Eingabe!$AA24&lt;&gt;"",Eingabe!$AB24&lt;&gt;"",Eingabe!$AC24&lt;&gt;"",Eingabe!$AD24&lt;&gt;""),"OK SJ",IF(AND(Eingabe!$AN$5&lt;=365,Eingabe!$AA25&lt;&gt;"",Eingabe!$AB25&lt;&gt;"",Eingabe!$AC25&lt;&gt;"",Eingabe!$AD25&lt;&gt;""),"OK","Daten unvollst."))</f>
        <v>Daten unvollst.</v>
      </c>
      <c r="I206" s="171">
        <f>IF(Eingabe!$AN$5&gt;365,Eingabe!$AA24,Eingabe!$AA25)</f>
        <v>0</v>
      </c>
      <c r="J206" s="190">
        <f>IF(Eingabe!$AN$5&gt;365,Eingabe!$AB24,Eingabe!$AB25)</f>
        <v>0</v>
      </c>
      <c r="K206" s="194">
        <f>IF(Eingabe!$AN$5&gt;365,Eingabe!$AC24,Eingabe!$AC25)</f>
        <v>0</v>
      </c>
      <c r="L206" s="172">
        <f>IF(Eingabe!$AN$5&gt;365,Eingabe!$AD24,Eingabe!$AD25)</f>
        <v>0</v>
      </c>
      <c r="M206" s="272" t="str">
        <f t="shared" si="17"/>
        <v>Daten unvollst.</v>
      </c>
      <c r="N206" s="196" t="str">
        <f t="shared" si="18"/>
        <v>Daten</v>
      </c>
      <c r="O206" s="104" t="str">
        <f t="shared" si="19"/>
        <v>Daten</v>
      </c>
      <c r="P206" s="200">
        <f t="shared" si="20"/>
        <v>0</v>
      </c>
      <c r="Q206" s="154">
        <f t="shared" si="21"/>
        <v>0</v>
      </c>
    </row>
    <row r="207" spans="2:17" x14ac:dyDescent="0.25">
      <c r="B207" s="103">
        <v>191</v>
      </c>
      <c r="C207" s="185">
        <f>IF(Eingabe!$AN$5&gt;365,C206+1,C206+1)</f>
        <v>9</v>
      </c>
      <c r="D207" s="164">
        <f t="shared" si="15"/>
        <v>9</v>
      </c>
      <c r="E207" s="185">
        <f>IF(AND(Eingabe!$AN$5&lt;&gt;"",Eingabe!$AN$5&lt;=365),7,IF(AND(Eingabe!$AN$5&lt;&gt;"",Eingabe!$AN$5&gt;365),7,IF(Eingabe!$AN$5="","","Fehler")))</f>
        <v>7</v>
      </c>
      <c r="F207" s="240" t="str">
        <f>IF(Eingabe!$T$7&lt;&gt;"",Eingabe!$T$7,"")</f>
        <v/>
      </c>
      <c r="G207" s="187" t="str">
        <f t="shared" si="16"/>
        <v/>
      </c>
      <c r="H207" s="153" t="str">
        <f>IF(AND(Eingabe!$AN$5&gt;365,Eingabe!$AA25&lt;&gt;"",Eingabe!$AB25&lt;&gt;"",Eingabe!$AC25&lt;&gt;"",Eingabe!$AD25&lt;&gt;""),"OK SJ",IF(AND(Eingabe!$AN$5&lt;=365,Eingabe!$AA26&lt;&gt;"",Eingabe!$AB26&lt;&gt;"",Eingabe!$AC26&lt;&gt;"",Eingabe!$AD26&lt;&gt;""),"OK","Daten unvollst."))</f>
        <v>Daten unvollst.</v>
      </c>
      <c r="I207" s="171">
        <f>IF(Eingabe!$AN$5&gt;365,Eingabe!$AA25,Eingabe!$AA26)</f>
        <v>0</v>
      </c>
      <c r="J207" s="190">
        <f>IF(Eingabe!$AN$5&gt;365,Eingabe!$AB25,Eingabe!$AB26)</f>
        <v>0</v>
      </c>
      <c r="K207" s="194">
        <f>IF(Eingabe!$AN$5&gt;365,Eingabe!$AC25,Eingabe!$AC26)</f>
        <v>0</v>
      </c>
      <c r="L207" s="172">
        <f>IF(Eingabe!$AN$5&gt;365,Eingabe!$AD25,Eingabe!$AD26)</f>
        <v>0</v>
      </c>
      <c r="M207" s="272" t="str">
        <f t="shared" si="17"/>
        <v>Daten unvollst.</v>
      </c>
      <c r="N207" s="196" t="str">
        <f t="shared" si="18"/>
        <v>Daten</v>
      </c>
      <c r="O207" s="104" t="str">
        <f t="shared" si="19"/>
        <v>Daten</v>
      </c>
      <c r="P207" s="200">
        <f t="shared" si="20"/>
        <v>0</v>
      </c>
      <c r="Q207" s="154">
        <f t="shared" si="21"/>
        <v>0</v>
      </c>
    </row>
    <row r="208" spans="2:17" x14ac:dyDescent="0.25">
      <c r="B208" s="103">
        <v>192</v>
      </c>
      <c r="C208" s="185">
        <f>IF(Eingabe!$AN$5&gt;365,C207+1,C207+1)</f>
        <v>10</v>
      </c>
      <c r="D208" s="164">
        <f t="shared" si="15"/>
        <v>10</v>
      </c>
      <c r="E208" s="185">
        <f>IF(AND(Eingabe!$AN$5&lt;&gt;"",Eingabe!$AN$5&lt;=365),7,IF(AND(Eingabe!$AN$5&lt;&gt;"",Eingabe!$AN$5&gt;365),7,IF(Eingabe!$AN$5="","","Fehler")))</f>
        <v>7</v>
      </c>
      <c r="F208" s="240" t="str">
        <f>IF(Eingabe!$T$7&lt;&gt;"",Eingabe!$T$7,"")</f>
        <v/>
      </c>
      <c r="G208" s="187" t="str">
        <f t="shared" si="16"/>
        <v/>
      </c>
      <c r="H208" s="153" t="str">
        <f>IF(AND(Eingabe!$AN$5&gt;365,Eingabe!$AA26&lt;&gt;"",Eingabe!$AB26&lt;&gt;"",Eingabe!$AC26&lt;&gt;"",Eingabe!$AD26&lt;&gt;""),"OK SJ",IF(AND(Eingabe!$AN$5&lt;=365,Eingabe!$AA27&lt;&gt;"",Eingabe!$AB27&lt;&gt;"",Eingabe!$AC27&lt;&gt;"",Eingabe!$AD27&lt;&gt;""),"OK","Daten unvollst."))</f>
        <v>Daten unvollst.</v>
      </c>
      <c r="I208" s="171">
        <f>IF(Eingabe!$AN$5&gt;365,Eingabe!$AA26,Eingabe!$AA27)</f>
        <v>0</v>
      </c>
      <c r="J208" s="190">
        <f>IF(Eingabe!$AN$5&gt;365,Eingabe!$AB26,Eingabe!$AB27)</f>
        <v>0</v>
      </c>
      <c r="K208" s="194">
        <f>IF(Eingabe!$AN$5&gt;365,Eingabe!$AC26,Eingabe!$AC27)</f>
        <v>0</v>
      </c>
      <c r="L208" s="172">
        <f>IF(Eingabe!$AN$5&gt;365,Eingabe!$AD26,Eingabe!$AD27)</f>
        <v>0</v>
      </c>
      <c r="M208" s="272" t="str">
        <f t="shared" si="17"/>
        <v>Daten unvollst.</v>
      </c>
      <c r="N208" s="196" t="str">
        <f t="shared" si="18"/>
        <v>Daten</v>
      </c>
      <c r="O208" s="104" t="str">
        <f t="shared" si="19"/>
        <v>Daten</v>
      </c>
      <c r="P208" s="200">
        <f t="shared" si="20"/>
        <v>0</v>
      </c>
      <c r="Q208" s="154">
        <f t="shared" si="21"/>
        <v>0</v>
      </c>
    </row>
    <row r="209" spans="2:17" x14ac:dyDescent="0.25">
      <c r="B209" s="103">
        <v>193</v>
      </c>
      <c r="C209" s="185">
        <f>IF(Eingabe!$AN$5&gt;365,C208+1,C208+1)</f>
        <v>11</v>
      </c>
      <c r="D209" s="164">
        <f t="shared" si="15"/>
        <v>11</v>
      </c>
      <c r="E209" s="185">
        <f>IF(AND(Eingabe!$AN$5&lt;&gt;"",Eingabe!$AN$5&lt;=365),7,IF(AND(Eingabe!$AN$5&lt;&gt;"",Eingabe!$AN$5&gt;365),7,IF(Eingabe!$AN$5="","","Fehler")))</f>
        <v>7</v>
      </c>
      <c r="F209" s="240" t="str">
        <f>IF(Eingabe!$T$7&lt;&gt;"",Eingabe!$T$7,"")</f>
        <v/>
      </c>
      <c r="G209" s="187" t="str">
        <f t="shared" si="16"/>
        <v/>
      </c>
      <c r="H209" s="153" t="str">
        <f>IF(AND(Eingabe!$AN$5&gt;365,Eingabe!$AA27&lt;&gt;"",Eingabe!$AB27&lt;&gt;"",Eingabe!$AC27&lt;&gt;"",Eingabe!$AD27&lt;&gt;""),"OK SJ",IF(AND(Eingabe!$AN$5&lt;=365,Eingabe!$AA28&lt;&gt;"",Eingabe!$AB28&lt;&gt;"",Eingabe!$AC28&lt;&gt;"",Eingabe!$AD28&lt;&gt;""),"OK","Daten unvollst."))</f>
        <v>Daten unvollst.</v>
      </c>
      <c r="I209" s="171">
        <f>IF(Eingabe!$AN$5&gt;365,Eingabe!$AA27,Eingabe!$AA28)</f>
        <v>0</v>
      </c>
      <c r="J209" s="190">
        <f>IF(Eingabe!$AN$5&gt;365,Eingabe!$AB27,Eingabe!$AB28)</f>
        <v>0</v>
      </c>
      <c r="K209" s="194">
        <f>IF(Eingabe!$AN$5&gt;365,Eingabe!$AC27,Eingabe!$AC28)</f>
        <v>0</v>
      </c>
      <c r="L209" s="172">
        <f>IF(Eingabe!$AN$5&gt;365,Eingabe!$AD27,Eingabe!$AD28)</f>
        <v>0</v>
      </c>
      <c r="M209" s="272" t="str">
        <f t="shared" si="17"/>
        <v>Daten unvollst.</v>
      </c>
      <c r="N209" s="196" t="str">
        <f t="shared" si="18"/>
        <v>Daten</v>
      </c>
      <c r="O209" s="104" t="str">
        <f t="shared" si="19"/>
        <v>Daten</v>
      </c>
      <c r="P209" s="200">
        <f t="shared" si="20"/>
        <v>0</v>
      </c>
      <c r="Q209" s="154">
        <f t="shared" si="21"/>
        <v>0</v>
      </c>
    </row>
    <row r="210" spans="2:17" x14ac:dyDescent="0.25">
      <c r="B210" s="103">
        <v>194</v>
      </c>
      <c r="C210" s="185">
        <f>IF(Eingabe!$AN$5&gt;365,C209+1,C209+1)</f>
        <v>12</v>
      </c>
      <c r="D210" s="164">
        <f t="shared" ref="D210:D273" si="22">C210</f>
        <v>12</v>
      </c>
      <c r="E210" s="185">
        <f>IF(AND(Eingabe!$AN$5&lt;&gt;"",Eingabe!$AN$5&lt;=365),7,IF(AND(Eingabe!$AN$5&lt;&gt;"",Eingabe!$AN$5&gt;365),7,IF(Eingabe!$AN$5="","","Fehler")))</f>
        <v>7</v>
      </c>
      <c r="F210" s="240" t="str">
        <f>IF(Eingabe!$T$7&lt;&gt;"",Eingabe!$T$7,"")</f>
        <v/>
      </c>
      <c r="G210" s="187" t="str">
        <f t="shared" ref="G210:G273" si="23">IF(AND(D210&lt;&gt;"",E210&lt;&gt;"",F210&lt;&gt;""),CONCATENATE(TEXT(D210,"00"),".",TEXT(E210,"00"),".",F210),"")</f>
        <v/>
      </c>
      <c r="H210" s="153" t="str">
        <f>IF(AND(Eingabe!$AN$5&gt;365,Eingabe!$AA28&lt;&gt;"",Eingabe!$AB28&lt;&gt;"",Eingabe!$AC28&lt;&gt;"",Eingabe!$AD28&lt;&gt;""),"OK SJ",IF(AND(Eingabe!$AN$5&lt;=365,Eingabe!$AA29&lt;&gt;"",Eingabe!$AB29&lt;&gt;"",Eingabe!$AC29&lt;&gt;"",Eingabe!$AD29&lt;&gt;""),"OK","Daten unvollst."))</f>
        <v>Daten unvollst.</v>
      </c>
      <c r="I210" s="171">
        <f>IF(Eingabe!$AN$5&gt;365,Eingabe!$AA28,Eingabe!$AA29)</f>
        <v>0</v>
      </c>
      <c r="J210" s="190">
        <f>IF(Eingabe!$AN$5&gt;365,Eingabe!$AB28,Eingabe!$AB29)</f>
        <v>0</v>
      </c>
      <c r="K210" s="194">
        <f>IF(Eingabe!$AN$5&gt;365,Eingabe!$AC28,Eingabe!$AC29)</f>
        <v>0</v>
      </c>
      <c r="L210" s="172">
        <f>IF(Eingabe!$AN$5&gt;365,Eingabe!$AD28,Eingabe!$AD29)</f>
        <v>0</v>
      </c>
      <c r="M210" s="272" t="str">
        <f t="shared" ref="M210:M273" si="24">IF($C210="kein SJ","kein SJ",IF($H210="Daten unvollst.","Daten unvollst.",IF(OR(AND(I210&gt;0.3,K210=1,L210&gt;0),AND(I210&gt;0.3,K210=0,L210&gt;0),AND(I210&gt;0.3,K210=1,L210&lt;=0),AND(I210&gt;0.3,K210=0,L210&lt;=0)),1,IF(AND(I210&lt;=0.3,K210=1,L210&gt;0),2,IF(AND(I210&lt;=0.3,K210=1,L210&lt;=0,OR(AND(I209&gt;0.3,K209=1,L209&gt;0),AND(I209&gt;0.3,K209=0,L209&gt;0),AND(I209&gt;0.3,K209=1,L209&lt;=0),AND(I209&gt;0.3,K209=0,L209&lt;=0),AND(I208&gt;0.3,K208=1,L208&gt;0),AND(I208&gt;0.3,K208=0,L208&gt;0),AND(I208&gt;0.3,K208=1,L208&lt;=0),AND(I208&gt;0.3,K208=0,L208&lt;=0),AND(I207&gt;0.3,K207=1,L207&gt;0),AND(I207&gt;0.3,K207=0,L207&gt;0),AND(I207&gt;0.3,K207=1,L207&lt;=0),AND(I207&gt;0.3,K207=0,L207&lt;=0))),3,IF(OR(M209=1,M209=2,M209=3),4,5))))))</f>
        <v>Daten unvollst.</v>
      </c>
      <c r="N210" s="196" t="str">
        <f t="shared" ref="N210:N273" si="25">IF($M210="Daten unvollst.","Daten",IF($M210="kein SJ","kein SJ",IF(AND($M210&lt;&gt;"Daten unvollst.",$C210&lt;&gt;"kein SJ",M210&lt;&gt;"kein SJ"),IF(AND($M210&lt;5,$M210&gt;=0),"RW",IF(AND($M210=5),"TWT","Fehler")))))</f>
        <v>Daten</v>
      </c>
      <c r="O210" s="104" t="str">
        <f t="shared" ref="O210:O273" si="26">IF(N210="RW","",IF(N210="TWT",J210,IF(N210="Daten","Daten",IF(N210="kein SJ","kein SJ","FEHLER"))))</f>
        <v>Daten</v>
      </c>
      <c r="P210" s="200">
        <f t="shared" ref="P210:P273" si="27">IF(N210="TWT",1,0)</f>
        <v>0</v>
      </c>
      <c r="Q210" s="154">
        <f t="shared" ref="Q210:Q273" si="28">IF(N210="TWT",O210,0)</f>
        <v>0</v>
      </c>
    </row>
    <row r="211" spans="2:17" x14ac:dyDescent="0.25">
      <c r="B211" s="103">
        <v>195</v>
      </c>
      <c r="C211" s="185">
        <f>IF(Eingabe!$AN$5&gt;365,C210+1,C210+1)</f>
        <v>13</v>
      </c>
      <c r="D211" s="164">
        <f t="shared" si="22"/>
        <v>13</v>
      </c>
      <c r="E211" s="185">
        <f>IF(AND(Eingabe!$AN$5&lt;&gt;"",Eingabe!$AN$5&lt;=365),7,IF(AND(Eingabe!$AN$5&lt;&gt;"",Eingabe!$AN$5&gt;365),7,IF(Eingabe!$AN$5="","","Fehler")))</f>
        <v>7</v>
      </c>
      <c r="F211" s="240" t="str">
        <f>IF(Eingabe!$T$7&lt;&gt;"",Eingabe!$T$7,"")</f>
        <v/>
      </c>
      <c r="G211" s="187" t="str">
        <f t="shared" si="23"/>
        <v/>
      </c>
      <c r="H211" s="153" t="str">
        <f>IF(AND(Eingabe!$AN$5&gt;365,Eingabe!$AA29&lt;&gt;"",Eingabe!$AB29&lt;&gt;"",Eingabe!$AC29&lt;&gt;"",Eingabe!$AD29&lt;&gt;""),"OK SJ",IF(AND(Eingabe!$AN$5&lt;=365,Eingabe!$AA30&lt;&gt;"",Eingabe!$AB30&lt;&gt;"",Eingabe!$AC30&lt;&gt;"",Eingabe!$AD30&lt;&gt;""),"OK","Daten unvollst."))</f>
        <v>Daten unvollst.</v>
      </c>
      <c r="I211" s="171">
        <f>IF(Eingabe!$AN$5&gt;365,Eingabe!$AA29,Eingabe!$AA30)</f>
        <v>0</v>
      </c>
      <c r="J211" s="190">
        <f>IF(Eingabe!$AN$5&gt;365,Eingabe!$AB29,Eingabe!$AB30)</f>
        <v>0</v>
      </c>
      <c r="K211" s="194">
        <f>IF(Eingabe!$AN$5&gt;365,Eingabe!$AC29,Eingabe!$AC30)</f>
        <v>0</v>
      </c>
      <c r="L211" s="172">
        <f>IF(Eingabe!$AN$5&gt;365,Eingabe!$AD29,Eingabe!$AD30)</f>
        <v>0</v>
      </c>
      <c r="M211" s="272" t="str">
        <f t="shared" si="24"/>
        <v>Daten unvollst.</v>
      </c>
      <c r="N211" s="196" t="str">
        <f t="shared" si="25"/>
        <v>Daten</v>
      </c>
      <c r="O211" s="104" t="str">
        <f t="shared" si="26"/>
        <v>Daten</v>
      </c>
      <c r="P211" s="200">
        <f t="shared" si="27"/>
        <v>0</v>
      </c>
      <c r="Q211" s="154">
        <f t="shared" si="28"/>
        <v>0</v>
      </c>
    </row>
    <row r="212" spans="2:17" x14ac:dyDescent="0.25">
      <c r="B212" s="103">
        <v>196</v>
      </c>
      <c r="C212" s="185">
        <f>IF(Eingabe!$AN$5&gt;365,C211+1,C211+1)</f>
        <v>14</v>
      </c>
      <c r="D212" s="164">
        <f t="shared" si="22"/>
        <v>14</v>
      </c>
      <c r="E212" s="185">
        <f>IF(AND(Eingabe!$AN$5&lt;&gt;"",Eingabe!$AN$5&lt;=365),7,IF(AND(Eingabe!$AN$5&lt;&gt;"",Eingabe!$AN$5&gt;365),7,IF(Eingabe!$AN$5="","","Fehler")))</f>
        <v>7</v>
      </c>
      <c r="F212" s="240" t="str">
        <f>IF(Eingabe!$T$7&lt;&gt;"",Eingabe!$T$7,"")</f>
        <v/>
      </c>
      <c r="G212" s="187" t="str">
        <f t="shared" si="23"/>
        <v/>
      </c>
      <c r="H212" s="153" t="str">
        <f>IF(AND(Eingabe!$AN$5&gt;365,Eingabe!$AA30&lt;&gt;"",Eingabe!$AB30&lt;&gt;"",Eingabe!$AC30&lt;&gt;"",Eingabe!$AD30&lt;&gt;""),"OK SJ",IF(AND(Eingabe!$AN$5&lt;=365,Eingabe!$AA31&lt;&gt;"",Eingabe!$AB31&lt;&gt;"",Eingabe!$AC31&lt;&gt;"",Eingabe!$AD31&lt;&gt;""),"OK","Daten unvollst."))</f>
        <v>Daten unvollst.</v>
      </c>
      <c r="I212" s="171">
        <f>IF(Eingabe!$AN$5&gt;365,Eingabe!$AA30,Eingabe!$AA31)</f>
        <v>0</v>
      </c>
      <c r="J212" s="190">
        <f>IF(Eingabe!$AN$5&gt;365,Eingabe!$AB30,Eingabe!$AB31)</f>
        <v>0</v>
      </c>
      <c r="K212" s="194">
        <f>IF(Eingabe!$AN$5&gt;365,Eingabe!$AC30,Eingabe!$AC31)</f>
        <v>0</v>
      </c>
      <c r="L212" s="172">
        <f>IF(Eingabe!$AN$5&gt;365,Eingabe!$AD30,Eingabe!$AD31)</f>
        <v>0</v>
      </c>
      <c r="M212" s="272" t="str">
        <f t="shared" si="24"/>
        <v>Daten unvollst.</v>
      </c>
      <c r="N212" s="196" t="str">
        <f t="shared" si="25"/>
        <v>Daten</v>
      </c>
      <c r="O212" s="104" t="str">
        <f t="shared" si="26"/>
        <v>Daten</v>
      </c>
      <c r="P212" s="200">
        <f t="shared" si="27"/>
        <v>0</v>
      </c>
      <c r="Q212" s="154">
        <f t="shared" si="28"/>
        <v>0</v>
      </c>
    </row>
    <row r="213" spans="2:17" x14ac:dyDescent="0.25">
      <c r="B213" s="103">
        <v>197</v>
      </c>
      <c r="C213" s="185">
        <f>IF(Eingabe!$AN$5&gt;365,C212+1,C212+1)</f>
        <v>15</v>
      </c>
      <c r="D213" s="164">
        <f t="shared" si="22"/>
        <v>15</v>
      </c>
      <c r="E213" s="185">
        <f>IF(AND(Eingabe!$AN$5&lt;&gt;"",Eingabe!$AN$5&lt;=365),7,IF(AND(Eingabe!$AN$5&lt;&gt;"",Eingabe!$AN$5&gt;365),7,IF(Eingabe!$AN$5="","","Fehler")))</f>
        <v>7</v>
      </c>
      <c r="F213" s="240" t="str">
        <f>IF(Eingabe!$T$7&lt;&gt;"",Eingabe!$T$7,"")</f>
        <v/>
      </c>
      <c r="G213" s="187" t="str">
        <f t="shared" si="23"/>
        <v/>
      </c>
      <c r="H213" s="153" t="str">
        <f>IF(AND(Eingabe!$AN$5&gt;365,Eingabe!$AA31&lt;&gt;"",Eingabe!$AB31&lt;&gt;"",Eingabe!$AC31&lt;&gt;"",Eingabe!$AD31&lt;&gt;""),"OK SJ",IF(AND(Eingabe!$AN$5&lt;=365,Eingabe!$AA32&lt;&gt;"",Eingabe!$AB32&lt;&gt;"",Eingabe!$AC32&lt;&gt;"",Eingabe!$AD32&lt;&gt;""),"OK","Daten unvollst."))</f>
        <v>Daten unvollst.</v>
      </c>
      <c r="I213" s="171">
        <f>IF(Eingabe!$AN$5&gt;365,Eingabe!$AA31,Eingabe!$AA32)</f>
        <v>0</v>
      </c>
      <c r="J213" s="190">
        <f>IF(Eingabe!$AN$5&gt;365,Eingabe!$AB31,Eingabe!$AB32)</f>
        <v>0</v>
      </c>
      <c r="K213" s="194">
        <f>IF(Eingabe!$AN$5&gt;365,Eingabe!$AC31,Eingabe!$AC32)</f>
        <v>0</v>
      </c>
      <c r="L213" s="172">
        <f>IF(Eingabe!$AN$5&gt;365,Eingabe!$AD31,Eingabe!$AD32)</f>
        <v>0</v>
      </c>
      <c r="M213" s="272" t="str">
        <f t="shared" si="24"/>
        <v>Daten unvollst.</v>
      </c>
      <c r="N213" s="196" t="str">
        <f t="shared" si="25"/>
        <v>Daten</v>
      </c>
      <c r="O213" s="104" t="str">
        <f t="shared" si="26"/>
        <v>Daten</v>
      </c>
      <c r="P213" s="200">
        <f t="shared" si="27"/>
        <v>0</v>
      </c>
      <c r="Q213" s="154">
        <f t="shared" si="28"/>
        <v>0</v>
      </c>
    </row>
    <row r="214" spans="2:17" x14ac:dyDescent="0.25">
      <c r="B214" s="103">
        <v>198</v>
      </c>
      <c r="C214" s="185">
        <f>IF(Eingabe!$AN$5&gt;365,C213+1,C213+1)</f>
        <v>16</v>
      </c>
      <c r="D214" s="164">
        <f t="shared" si="22"/>
        <v>16</v>
      </c>
      <c r="E214" s="185">
        <f>IF(AND(Eingabe!$AN$5&lt;&gt;"",Eingabe!$AN$5&lt;=365),7,IF(AND(Eingabe!$AN$5&lt;&gt;"",Eingabe!$AN$5&gt;365),7,IF(Eingabe!$AN$5="","","Fehler")))</f>
        <v>7</v>
      </c>
      <c r="F214" s="240" t="str">
        <f>IF(Eingabe!$T$7&lt;&gt;"",Eingabe!$T$7,"")</f>
        <v/>
      </c>
      <c r="G214" s="187" t="str">
        <f t="shared" si="23"/>
        <v/>
      </c>
      <c r="H214" s="153" t="str">
        <f>IF(AND(Eingabe!$AN$5&gt;365,Eingabe!$AA32&lt;&gt;"",Eingabe!$AB32&lt;&gt;"",Eingabe!$AC32&lt;&gt;"",Eingabe!$AD32&lt;&gt;""),"OK SJ",IF(AND(Eingabe!$AN$5&lt;=365,Eingabe!$AA33&lt;&gt;"",Eingabe!$AB33&lt;&gt;"",Eingabe!$AC33&lt;&gt;"",Eingabe!$AD33&lt;&gt;""),"OK","Daten unvollst."))</f>
        <v>Daten unvollst.</v>
      </c>
      <c r="I214" s="171">
        <f>IF(Eingabe!$AN$5&gt;365,Eingabe!$AA32,Eingabe!$AA33)</f>
        <v>0</v>
      </c>
      <c r="J214" s="190">
        <f>IF(Eingabe!$AN$5&gt;365,Eingabe!$AB32,Eingabe!$AB33)</f>
        <v>0</v>
      </c>
      <c r="K214" s="194">
        <f>IF(Eingabe!$AN$5&gt;365,Eingabe!$AC32,Eingabe!$AC33)</f>
        <v>0</v>
      </c>
      <c r="L214" s="172">
        <f>IF(Eingabe!$AN$5&gt;365,Eingabe!$AD32,Eingabe!$AD33)</f>
        <v>0</v>
      </c>
      <c r="M214" s="272" t="str">
        <f t="shared" si="24"/>
        <v>Daten unvollst.</v>
      </c>
      <c r="N214" s="196" t="str">
        <f t="shared" si="25"/>
        <v>Daten</v>
      </c>
      <c r="O214" s="104" t="str">
        <f t="shared" si="26"/>
        <v>Daten</v>
      </c>
      <c r="P214" s="200">
        <f t="shared" si="27"/>
        <v>0</v>
      </c>
      <c r="Q214" s="154">
        <f t="shared" si="28"/>
        <v>0</v>
      </c>
    </row>
    <row r="215" spans="2:17" x14ac:dyDescent="0.25">
      <c r="B215" s="103">
        <v>199</v>
      </c>
      <c r="C215" s="185">
        <f>IF(Eingabe!$AN$5&gt;365,C214+1,C214+1)</f>
        <v>17</v>
      </c>
      <c r="D215" s="164">
        <f t="shared" si="22"/>
        <v>17</v>
      </c>
      <c r="E215" s="185">
        <f>IF(AND(Eingabe!$AN$5&lt;&gt;"",Eingabe!$AN$5&lt;=365),7,IF(AND(Eingabe!$AN$5&lt;&gt;"",Eingabe!$AN$5&gt;365),7,IF(Eingabe!$AN$5="","","Fehler")))</f>
        <v>7</v>
      </c>
      <c r="F215" s="240" t="str">
        <f>IF(Eingabe!$T$7&lt;&gt;"",Eingabe!$T$7,"")</f>
        <v/>
      </c>
      <c r="G215" s="187" t="str">
        <f t="shared" si="23"/>
        <v/>
      </c>
      <c r="H215" s="153" t="str">
        <f>IF(AND(Eingabe!$AN$5&gt;365,Eingabe!$AA33&lt;&gt;"",Eingabe!$AB33&lt;&gt;"",Eingabe!$AC33&lt;&gt;"",Eingabe!$AD33&lt;&gt;""),"OK SJ",IF(AND(Eingabe!$AN$5&lt;=365,Eingabe!$AA34&lt;&gt;"",Eingabe!$AB34&lt;&gt;"",Eingabe!$AC34&lt;&gt;"",Eingabe!$AD34&lt;&gt;""),"OK","Daten unvollst."))</f>
        <v>Daten unvollst.</v>
      </c>
      <c r="I215" s="171">
        <f>IF(Eingabe!$AN$5&gt;365,Eingabe!$AA33,Eingabe!$AA34)</f>
        <v>0</v>
      </c>
      <c r="J215" s="190">
        <f>IF(Eingabe!$AN$5&gt;365,Eingabe!$AB33,Eingabe!$AB34)</f>
        <v>0</v>
      </c>
      <c r="K215" s="194">
        <f>IF(Eingabe!$AN$5&gt;365,Eingabe!$AC33,Eingabe!$AC34)</f>
        <v>0</v>
      </c>
      <c r="L215" s="172">
        <f>IF(Eingabe!$AN$5&gt;365,Eingabe!$AD33,Eingabe!$AD34)</f>
        <v>0</v>
      </c>
      <c r="M215" s="272" t="str">
        <f t="shared" si="24"/>
        <v>Daten unvollst.</v>
      </c>
      <c r="N215" s="196" t="str">
        <f t="shared" si="25"/>
        <v>Daten</v>
      </c>
      <c r="O215" s="104" t="str">
        <f t="shared" si="26"/>
        <v>Daten</v>
      </c>
      <c r="P215" s="200">
        <f t="shared" si="27"/>
        <v>0</v>
      </c>
      <c r="Q215" s="154">
        <f t="shared" si="28"/>
        <v>0</v>
      </c>
    </row>
    <row r="216" spans="2:17" x14ac:dyDescent="0.25">
      <c r="B216" s="103">
        <v>200</v>
      </c>
      <c r="C216" s="185">
        <f>IF(Eingabe!$AN$5&gt;365,C215+1,C215+1)</f>
        <v>18</v>
      </c>
      <c r="D216" s="164">
        <f t="shared" si="22"/>
        <v>18</v>
      </c>
      <c r="E216" s="185">
        <f>IF(AND(Eingabe!$AN$5&lt;&gt;"",Eingabe!$AN$5&lt;=365),7,IF(AND(Eingabe!$AN$5&lt;&gt;"",Eingabe!$AN$5&gt;365),7,IF(Eingabe!$AN$5="","","Fehler")))</f>
        <v>7</v>
      </c>
      <c r="F216" s="240" t="str">
        <f>IF(Eingabe!$T$7&lt;&gt;"",Eingabe!$T$7,"")</f>
        <v/>
      </c>
      <c r="G216" s="187" t="str">
        <f t="shared" si="23"/>
        <v/>
      </c>
      <c r="H216" s="153" t="str">
        <f>IF(AND(Eingabe!$AN$5&gt;365,Eingabe!$AA34&lt;&gt;"",Eingabe!$AB34&lt;&gt;"",Eingabe!$AC34&lt;&gt;"",Eingabe!$AD34&lt;&gt;""),"OK SJ",IF(AND(Eingabe!$AN$5&lt;=365,Eingabe!$AA35&lt;&gt;"",Eingabe!$AB35&lt;&gt;"",Eingabe!$AC35&lt;&gt;"",Eingabe!$AD35&lt;&gt;""),"OK","Daten unvollst."))</f>
        <v>Daten unvollst.</v>
      </c>
      <c r="I216" s="171">
        <f>IF(Eingabe!$AN$5&gt;365,Eingabe!$AA34,Eingabe!$AA35)</f>
        <v>0</v>
      </c>
      <c r="J216" s="190">
        <f>IF(Eingabe!$AN$5&gt;365,Eingabe!$AB34,Eingabe!$AB35)</f>
        <v>0</v>
      </c>
      <c r="K216" s="194">
        <f>IF(Eingabe!$AN$5&gt;365,Eingabe!$AC34,Eingabe!$AC35)</f>
        <v>0</v>
      </c>
      <c r="L216" s="172">
        <f>IF(Eingabe!$AN$5&gt;365,Eingabe!$AD34,Eingabe!$AD35)</f>
        <v>0</v>
      </c>
      <c r="M216" s="272" t="str">
        <f t="shared" si="24"/>
        <v>Daten unvollst.</v>
      </c>
      <c r="N216" s="196" t="str">
        <f t="shared" si="25"/>
        <v>Daten</v>
      </c>
      <c r="O216" s="104" t="str">
        <f t="shared" si="26"/>
        <v>Daten</v>
      </c>
      <c r="P216" s="200">
        <f t="shared" si="27"/>
        <v>0</v>
      </c>
      <c r="Q216" s="154">
        <f t="shared" si="28"/>
        <v>0</v>
      </c>
    </row>
    <row r="217" spans="2:17" x14ac:dyDescent="0.25">
      <c r="B217" s="103">
        <v>201</v>
      </c>
      <c r="C217" s="185">
        <f>IF(Eingabe!$AN$5&gt;365,C216+1,C216+1)</f>
        <v>19</v>
      </c>
      <c r="D217" s="164">
        <f t="shared" si="22"/>
        <v>19</v>
      </c>
      <c r="E217" s="185">
        <f>IF(AND(Eingabe!$AN$5&lt;&gt;"",Eingabe!$AN$5&lt;=365),7,IF(AND(Eingabe!$AN$5&lt;&gt;"",Eingabe!$AN$5&gt;365),7,IF(Eingabe!$AN$5="","","Fehler")))</f>
        <v>7</v>
      </c>
      <c r="F217" s="240" t="str">
        <f>IF(Eingabe!$T$7&lt;&gt;"",Eingabe!$T$7,"")</f>
        <v/>
      </c>
      <c r="G217" s="187" t="str">
        <f t="shared" si="23"/>
        <v/>
      </c>
      <c r="H217" s="153" t="str">
        <f>IF(AND(Eingabe!$AN$5&gt;365,Eingabe!$AA35&lt;&gt;"",Eingabe!$AB35&lt;&gt;"",Eingabe!$AC35&lt;&gt;"",Eingabe!$AD35&lt;&gt;""),"OK SJ",IF(AND(Eingabe!$AN$5&lt;=365,Eingabe!$AA36&lt;&gt;"",Eingabe!$AB36&lt;&gt;"",Eingabe!$AC36&lt;&gt;"",Eingabe!$AD36&lt;&gt;""),"OK","Daten unvollst."))</f>
        <v>Daten unvollst.</v>
      </c>
      <c r="I217" s="171">
        <f>IF(Eingabe!$AN$5&gt;365,Eingabe!$AA35,Eingabe!$AA36)</f>
        <v>0</v>
      </c>
      <c r="J217" s="190">
        <f>IF(Eingabe!$AN$5&gt;365,Eingabe!$AB35,Eingabe!$AB36)</f>
        <v>0</v>
      </c>
      <c r="K217" s="194">
        <f>IF(Eingabe!$AN$5&gt;365,Eingabe!$AC35,Eingabe!$AC36)</f>
        <v>0</v>
      </c>
      <c r="L217" s="172">
        <f>IF(Eingabe!$AN$5&gt;365,Eingabe!$AD35,Eingabe!$AD36)</f>
        <v>0</v>
      </c>
      <c r="M217" s="272" t="str">
        <f t="shared" si="24"/>
        <v>Daten unvollst.</v>
      </c>
      <c r="N217" s="196" t="str">
        <f t="shared" si="25"/>
        <v>Daten</v>
      </c>
      <c r="O217" s="104" t="str">
        <f t="shared" si="26"/>
        <v>Daten</v>
      </c>
      <c r="P217" s="200">
        <f t="shared" si="27"/>
        <v>0</v>
      </c>
      <c r="Q217" s="154">
        <f t="shared" si="28"/>
        <v>0</v>
      </c>
    </row>
    <row r="218" spans="2:17" x14ac:dyDescent="0.25">
      <c r="B218" s="103">
        <v>202</v>
      </c>
      <c r="C218" s="185">
        <f>IF(Eingabe!$AN$5&gt;365,C217+1,C217+1)</f>
        <v>20</v>
      </c>
      <c r="D218" s="164">
        <f t="shared" si="22"/>
        <v>20</v>
      </c>
      <c r="E218" s="185">
        <f>IF(AND(Eingabe!$AN$5&lt;&gt;"",Eingabe!$AN$5&lt;=365),7,IF(AND(Eingabe!$AN$5&lt;&gt;"",Eingabe!$AN$5&gt;365),7,IF(Eingabe!$AN$5="","","Fehler")))</f>
        <v>7</v>
      </c>
      <c r="F218" s="240" t="str">
        <f>IF(Eingabe!$T$7&lt;&gt;"",Eingabe!$T$7,"")</f>
        <v/>
      </c>
      <c r="G218" s="187" t="str">
        <f t="shared" si="23"/>
        <v/>
      </c>
      <c r="H218" s="153" t="str">
        <f>IF(AND(Eingabe!$AN$5&gt;365,Eingabe!$AA36&lt;&gt;"",Eingabe!$AB36&lt;&gt;"",Eingabe!$AC36&lt;&gt;"",Eingabe!$AD36&lt;&gt;""),"OK SJ",IF(AND(Eingabe!$AN$5&lt;=365,Eingabe!$AA37&lt;&gt;"",Eingabe!$AB37&lt;&gt;"",Eingabe!$AC37&lt;&gt;"",Eingabe!$AD37&lt;&gt;""),"OK","Daten unvollst."))</f>
        <v>Daten unvollst.</v>
      </c>
      <c r="I218" s="171">
        <f>IF(Eingabe!$AN$5&gt;365,Eingabe!$AA36,Eingabe!$AA37)</f>
        <v>0</v>
      </c>
      <c r="J218" s="190">
        <f>IF(Eingabe!$AN$5&gt;365,Eingabe!$AB36,Eingabe!$AB37)</f>
        <v>0</v>
      </c>
      <c r="K218" s="194">
        <f>IF(Eingabe!$AN$5&gt;365,Eingabe!$AC36,Eingabe!$AC37)</f>
        <v>0</v>
      </c>
      <c r="L218" s="172">
        <f>IF(Eingabe!$AN$5&gt;365,Eingabe!$AD36,Eingabe!$AD37)</f>
        <v>0</v>
      </c>
      <c r="M218" s="272" t="str">
        <f t="shared" si="24"/>
        <v>Daten unvollst.</v>
      </c>
      <c r="N218" s="196" t="str">
        <f t="shared" si="25"/>
        <v>Daten</v>
      </c>
      <c r="O218" s="104" t="str">
        <f t="shared" si="26"/>
        <v>Daten</v>
      </c>
      <c r="P218" s="200">
        <f t="shared" si="27"/>
        <v>0</v>
      </c>
      <c r="Q218" s="154">
        <f t="shared" si="28"/>
        <v>0</v>
      </c>
    </row>
    <row r="219" spans="2:17" x14ac:dyDescent="0.25">
      <c r="B219" s="103">
        <v>203</v>
      </c>
      <c r="C219" s="185">
        <f>IF(Eingabe!$AN$5&gt;365,C218+1,C218+1)</f>
        <v>21</v>
      </c>
      <c r="D219" s="164">
        <f t="shared" si="22"/>
        <v>21</v>
      </c>
      <c r="E219" s="185">
        <f>IF(AND(Eingabe!$AN$5&lt;&gt;"",Eingabe!$AN$5&lt;=365),7,IF(AND(Eingabe!$AN$5&lt;&gt;"",Eingabe!$AN$5&gt;365),7,IF(Eingabe!$AN$5="","","Fehler")))</f>
        <v>7</v>
      </c>
      <c r="F219" s="240" t="str">
        <f>IF(Eingabe!$T$7&lt;&gt;"",Eingabe!$T$7,"")</f>
        <v/>
      </c>
      <c r="G219" s="187" t="str">
        <f t="shared" si="23"/>
        <v/>
      </c>
      <c r="H219" s="153" t="str">
        <f>IF(AND(Eingabe!$AN$5&gt;365,Eingabe!$AA37&lt;&gt;"",Eingabe!$AB37&lt;&gt;"",Eingabe!$AC37&lt;&gt;"",Eingabe!$AD37&lt;&gt;""),"OK SJ",IF(AND(Eingabe!$AN$5&lt;=365,Eingabe!$AA38&lt;&gt;"",Eingabe!$AB38&lt;&gt;"",Eingabe!$AC38&lt;&gt;"",Eingabe!$AD38&lt;&gt;""),"OK","Daten unvollst."))</f>
        <v>Daten unvollst.</v>
      </c>
      <c r="I219" s="171">
        <f>IF(Eingabe!$AN$5&gt;365,Eingabe!$AA37,Eingabe!$AA38)</f>
        <v>0</v>
      </c>
      <c r="J219" s="190">
        <f>IF(Eingabe!$AN$5&gt;365,Eingabe!$AB37,Eingabe!$AB38)</f>
        <v>0</v>
      </c>
      <c r="K219" s="194">
        <f>IF(Eingabe!$AN$5&gt;365,Eingabe!$AC37,Eingabe!$AC38)</f>
        <v>0</v>
      </c>
      <c r="L219" s="172">
        <f>IF(Eingabe!$AN$5&gt;365,Eingabe!$AD37,Eingabe!$AD38)</f>
        <v>0</v>
      </c>
      <c r="M219" s="272" t="str">
        <f t="shared" si="24"/>
        <v>Daten unvollst.</v>
      </c>
      <c r="N219" s="196" t="str">
        <f t="shared" si="25"/>
        <v>Daten</v>
      </c>
      <c r="O219" s="104" t="str">
        <f t="shared" si="26"/>
        <v>Daten</v>
      </c>
      <c r="P219" s="200">
        <f t="shared" si="27"/>
        <v>0</v>
      </c>
      <c r="Q219" s="154">
        <f t="shared" si="28"/>
        <v>0</v>
      </c>
    </row>
    <row r="220" spans="2:17" x14ac:dyDescent="0.25">
      <c r="B220" s="103">
        <v>204</v>
      </c>
      <c r="C220" s="185">
        <f>IF(Eingabe!$AN$5&gt;365,C219+1,C219+1)</f>
        <v>22</v>
      </c>
      <c r="D220" s="164">
        <f t="shared" si="22"/>
        <v>22</v>
      </c>
      <c r="E220" s="185">
        <f>IF(AND(Eingabe!$AN$5&lt;&gt;"",Eingabe!$AN$5&lt;=365),7,IF(AND(Eingabe!$AN$5&lt;&gt;"",Eingabe!$AN$5&gt;365),7,IF(Eingabe!$AN$5="","","Fehler")))</f>
        <v>7</v>
      </c>
      <c r="F220" s="240" t="str">
        <f>IF(Eingabe!$T$7&lt;&gt;"",Eingabe!$T$7,"")</f>
        <v/>
      </c>
      <c r="G220" s="187" t="str">
        <f t="shared" si="23"/>
        <v/>
      </c>
      <c r="H220" s="153" t="str">
        <f>IF(AND(Eingabe!$AN$5&gt;365,Eingabe!$AA38&lt;&gt;"",Eingabe!$AB38&lt;&gt;"",Eingabe!$AC38&lt;&gt;"",Eingabe!$AD38&lt;&gt;""),"OK SJ",IF(AND(Eingabe!$AN$5&lt;=365,Eingabe!$AA39&lt;&gt;"",Eingabe!$AB39&lt;&gt;"",Eingabe!$AC39&lt;&gt;"",Eingabe!$AD39&lt;&gt;""),"OK","Daten unvollst."))</f>
        <v>Daten unvollst.</v>
      </c>
      <c r="I220" s="171">
        <f>IF(Eingabe!$AN$5&gt;365,Eingabe!$AA38,Eingabe!$AA39)</f>
        <v>0</v>
      </c>
      <c r="J220" s="190">
        <f>IF(Eingabe!$AN$5&gt;365,Eingabe!$AB38,Eingabe!$AB39)</f>
        <v>0</v>
      </c>
      <c r="K220" s="194">
        <f>IF(Eingabe!$AN$5&gt;365,Eingabe!$AC38,Eingabe!$AC39)</f>
        <v>0</v>
      </c>
      <c r="L220" s="172">
        <f>IF(Eingabe!$AN$5&gt;365,Eingabe!$AD38,Eingabe!$AD39)</f>
        <v>0</v>
      </c>
      <c r="M220" s="272" t="str">
        <f t="shared" si="24"/>
        <v>Daten unvollst.</v>
      </c>
      <c r="N220" s="196" t="str">
        <f t="shared" si="25"/>
        <v>Daten</v>
      </c>
      <c r="O220" s="104" t="str">
        <f t="shared" si="26"/>
        <v>Daten</v>
      </c>
      <c r="P220" s="200">
        <f t="shared" si="27"/>
        <v>0</v>
      </c>
      <c r="Q220" s="154">
        <f t="shared" si="28"/>
        <v>0</v>
      </c>
    </row>
    <row r="221" spans="2:17" x14ac:dyDescent="0.25">
      <c r="B221" s="103">
        <v>205</v>
      </c>
      <c r="C221" s="185">
        <f>IF(Eingabe!$AN$5&gt;365,C220+1,C220+1)</f>
        <v>23</v>
      </c>
      <c r="D221" s="164">
        <f t="shared" si="22"/>
        <v>23</v>
      </c>
      <c r="E221" s="185">
        <f>IF(AND(Eingabe!$AN$5&lt;&gt;"",Eingabe!$AN$5&lt;=365),7,IF(AND(Eingabe!$AN$5&lt;&gt;"",Eingabe!$AN$5&gt;365),7,IF(Eingabe!$AN$5="","","Fehler")))</f>
        <v>7</v>
      </c>
      <c r="F221" s="240" t="str">
        <f>IF(Eingabe!$T$7&lt;&gt;"",Eingabe!$T$7,"")</f>
        <v/>
      </c>
      <c r="G221" s="187" t="str">
        <f t="shared" si="23"/>
        <v/>
      </c>
      <c r="H221" s="153" t="str">
        <f>IF(AND(Eingabe!$AN$5&gt;365,Eingabe!$AA39&lt;&gt;"",Eingabe!$AB39&lt;&gt;"",Eingabe!$AC39&lt;&gt;"",Eingabe!$AD39&lt;&gt;""),"OK SJ",IF(AND(Eingabe!$AN$5&lt;=365,Eingabe!$AA40&lt;&gt;"",Eingabe!$AB40&lt;&gt;"",Eingabe!$AC40&lt;&gt;"",Eingabe!$AD40&lt;&gt;""),"OK","Daten unvollst."))</f>
        <v>Daten unvollst.</v>
      </c>
      <c r="I221" s="171">
        <f>IF(Eingabe!$AN$5&gt;365,Eingabe!$AA39,Eingabe!$AA40)</f>
        <v>0</v>
      </c>
      <c r="J221" s="190">
        <f>IF(Eingabe!$AN$5&gt;365,Eingabe!$AB39,Eingabe!$AB40)</f>
        <v>0</v>
      </c>
      <c r="K221" s="194">
        <f>IF(Eingabe!$AN$5&gt;365,Eingabe!$AC39,Eingabe!$AC40)</f>
        <v>0</v>
      </c>
      <c r="L221" s="172">
        <f>IF(Eingabe!$AN$5&gt;365,Eingabe!$AD39,Eingabe!$AD40)</f>
        <v>0</v>
      </c>
      <c r="M221" s="272" t="str">
        <f t="shared" si="24"/>
        <v>Daten unvollst.</v>
      </c>
      <c r="N221" s="196" t="str">
        <f t="shared" si="25"/>
        <v>Daten</v>
      </c>
      <c r="O221" s="104" t="str">
        <f t="shared" si="26"/>
        <v>Daten</v>
      </c>
      <c r="P221" s="200">
        <f t="shared" si="27"/>
        <v>0</v>
      </c>
      <c r="Q221" s="154">
        <f t="shared" si="28"/>
        <v>0</v>
      </c>
    </row>
    <row r="222" spans="2:17" x14ac:dyDescent="0.25">
      <c r="B222" s="103">
        <v>206</v>
      </c>
      <c r="C222" s="185">
        <f>IF(Eingabe!$AN$5&gt;365,C221+1,C221+1)</f>
        <v>24</v>
      </c>
      <c r="D222" s="164">
        <f t="shared" si="22"/>
        <v>24</v>
      </c>
      <c r="E222" s="185">
        <f>IF(AND(Eingabe!$AN$5&lt;&gt;"",Eingabe!$AN$5&lt;=365),7,IF(AND(Eingabe!$AN$5&lt;&gt;"",Eingabe!$AN$5&gt;365),7,IF(Eingabe!$AN$5="","","Fehler")))</f>
        <v>7</v>
      </c>
      <c r="F222" s="240" t="str">
        <f>IF(Eingabe!$T$7&lt;&gt;"",Eingabe!$T$7,"")</f>
        <v/>
      </c>
      <c r="G222" s="187" t="str">
        <f t="shared" si="23"/>
        <v/>
      </c>
      <c r="H222" s="153" t="str">
        <f>IF(AND(Eingabe!$AN$5&gt;365,Eingabe!$AA40&lt;&gt;"",Eingabe!$AB40&lt;&gt;"",Eingabe!$AC40&lt;&gt;"",Eingabe!$AD40&lt;&gt;""),"OK SJ",IF(AND(Eingabe!$AN$5&lt;=365,Eingabe!$AA41&lt;&gt;"",Eingabe!$AB41&lt;&gt;"",Eingabe!$AC41&lt;&gt;"",Eingabe!$AD41&lt;&gt;""),"OK","Daten unvollst."))</f>
        <v>Daten unvollst.</v>
      </c>
      <c r="I222" s="171">
        <f>IF(Eingabe!$AN$5&gt;365,Eingabe!$AA40,Eingabe!$AA41)</f>
        <v>0</v>
      </c>
      <c r="J222" s="190">
        <f>IF(Eingabe!$AN$5&gt;365,Eingabe!$AB40,Eingabe!$AB41)</f>
        <v>0</v>
      </c>
      <c r="K222" s="194">
        <f>IF(Eingabe!$AN$5&gt;365,Eingabe!$AC40,Eingabe!$AC41)</f>
        <v>0</v>
      </c>
      <c r="L222" s="172">
        <f>IF(Eingabe!$AN$5&gt;365,Eingabe!$AD40,Eingabe!$AD41)</f>
        <v>0</v>
      </c>
      <c r="M222" s="272" t="str">
        <f t="shared" si="24"/>
        <v>Daten unvollst.</v>
      </c>
      <c r="N222" s="196" t="str">
        <f t="shared" si="25"/>
        <v>Daten</v>
      </c>
      <c r="O222" s="104" t="str">
        <f t="shared" si="26"/>
        <v>Daten</v>
      </c>
      <c r="P222" s="200">
        <f t="shared" si="27"/>
        <v>0</v>
      </c>
      <c r="Q222" s="154">
        <f t="shared" si="28"/>
        <v>0</v>
      </c>
    </row>
    <row r="223" spans="2:17" x14ac:dyDescent="0.25">
      <c r="B223" s="103">
        <v>207</v>
      </c>
      <c r="C223" s="185">
        <f>IF(Eingabe!$AN$5&gt;365,C222+1,C222+1)</f>
        <v>25</v>
      </c>
      <c r="D223" s="164">
        <f t="shared" si="22"/>
        <v>25</v>
      </c>
      <c r="E223" s="185">
        <f>IF(AND(Eingabe!$AN$5&lt;&gt;"",Eingabe!$AN$5&lt;=365),7,IF(AND(Eingabe!$AN$5&lt;&gt;"",Eingabe!$AN$5&gt;365),7,IF(Eingabe!$AN$5="","","Fehler")))</f>
        <v>7</v>
      </c>
      <c r="F223" s="240" t="str">
        <f>IF(Eingabe!$T$7&lt;&gt;"",Eingabe!$T$7,"")</f>
        <v/>
      </c>
      <c r="G223" s="187" t="str">
        <f t="shared" si="23"/>
        <v/>
      </c>
      <c r="H223" s="153" t="str">
        <f>IF(AND(Eingabe!$AN$5&gt;365,Eingabe!$AA41&lt;&gt;"",Eingabe!$AB41&lt;&gt;"",Eingabe!$AC41&lt;&gt;"",Eingabe!$AD41&lt;&gt;""),"OK SJ",IF(AND(Eingabe!$AN$5&lt;=365,Eingabe!$AA42&lt;&gt;"",Eingabe!$AB42&lt;&gt;"",Eingabe!$AC42&lt;&gt;"",Eingabe!$AD42&lt;&gt;""),"OK","Daten unvollst."))</f>
        <v>Daten unvollst.</v>
      </c>
      <c r="I223" s="171">
        <f>IF(Eingabe!$AN$5&gt;365,Eingabe!$AA41,Eingabe!$AA42)</f>
        <v>0</v>
      </c>
      <c r="J223" s="190">
        <f>IF(Eingabe!$AN$5&gt;365,Eingabe!$AB41,Eingabe!$AB42)</f>
        <v>0</v>
      </c>
      <c r="K223" s="194">
        <f>IF(Eingabe!$AN$5&gt;365,Eingabe!$AC41,Eingabe!$AC42)</f>
        <v>0</v>
      </c>
      <c r="L223" s="172">
        <f>IF(Eingabe!$AN$5&gt;365,Eingabe!$AD41,Eingabe!$AD42)</f>
        <v>0</v>
      </c>
      <c r="M223" s="272" t="str">
        <f t="shared" si="24"/>
        <v>Daten unvollst.</v>
      </c>
      <c r="N223" s="196" t="str">
        <f t="shared" si="25"/>
        <v>Daten</v>
      </c>
      <c r="O223" s="104" t="str">
        <f t="shared" si="26"/>
        <v>Daten</v>
      </c>
      <c r="P223" s="200">
        <f t="shared" si="27"/>
        <v>0</v>
      </c>
      <c r="Q223" s="154">
        <f t="shared" si="28"/>
        <v>0</v>
      </c>
    </row>
    <row r="224" spans="2:17" x14ac:dyDescent="0.25">
      <c r="B224" s="103">
        <v>208</v>
      </c>
      <c r="C224" s="185">
        <f>IF(Eingabe!$AN$5&gt;365,C223+1,C223+1)</f>
        <v>26</v>
      </c>
      <c r="D224" s="164">
        <f t="shared" si="22"/>
        <v>26</v>
      </c>
      <c r="E224" s="185">
        <f>IF(AND(Eingabe!$AN$5&lt;&gt;"",Eingabe!$AN$5&lt;=365),7,IF(AND(Eingabe!$AN$5&lt;&gt;"",Eingabe!$AN$5&gt;365),7,IF(Eingabe!$AN$5="","","Fehler")))</f>
        <v>7</v>
      </c>
      <c r="F224" s="240" t="str">
        <f>IF(Eingabe!$T$7&lt;&gt;"",Eingabe!$T$7,"")</f>
        <v/>
      </c>
      <c r="G224" s="187" t="str">
        <f t="shared" si="23"/>
        <v/>
      </c>
      <c r="H224" s="153" t="str">
        <f>IF(AND(Eingabe!$AN$5&gt;365,Eingabe!$AA42&lt;&gt;"",Eingabe!$AB42&lt;&gt;"",Eingabe!$AC42&lt;&gt;"",Eingabe!$AD42&lt;&gt;""),"OK SJ",IF(AND(Eingabe!$AN$5&lt;=365,Eingabe!$AA43&lt;&gt;"",Eingabe!$AB43&lt;&gt;"",Eingabe!$AC43&lt;&gt;"",Eingabe!$AD43&lt;&gt;""),"OK","Daten unvollst."))</f>
        <v>Daten unvollst.</v>
      </c>
      <c r="I224" s="171">
        <f>IF(Eingabe!$AN$5&gt;365,Eingabe!$AA42,Eingabe!$AA43)</f>
        <v>0</v>
      </c>
      <c r="J224" s="190">
        <f>IF(Eingabe!$AN$5&gt;365,Eingabe!$AB42,Eingabe!$AB43)</f>
        <v>0</v>
      </c>
      <c r="K224" s="194">
        <f>IF(Eingabe!$AN$5&gt;365,Eingabe!$AC42,Eingabe!$AC43)</f>
        <v>0</v>
      </c>
      <c r="L224" s="172">
        <f>IF(Eingabe!$AN$5&gt;365,Eingabe!$AD42,Eingabe!$AD43)</f>
        <v>0</v>
      </c>
      <c r="M224" s="272" t="str">
        <f t="shared" si="24"/>
        <v>Daten unvollst.</v>
      </c>
      <c r="N224" s="196" t="str">
        <f t="shared" si="25"/>
        <v>Daten</v>
      </c>
      <c r="O224" s="104" t="str">
        <f t="shared" si="26"/>
        <v>Daten</v>
      </c>
      <c r="P224" s="200">
        <f t="shared" si="27"/>
        <v>0</v>
      </c>
      <c r="Q224" s="154">
        <f t="shared" si="28"/>
        <v>0</v>
      </c>
    </row>
    <row r="225" spans="2:17" x14ac:dyDescent="0.25">
      <c r="B225" s="103">
        <v>209</v>
      </c>
      <c r="C225" s="185">
        <f>IF(Eingabe!$AN$5&gt;365,C224+1,C224+1)</f>
        <v>27</v>
      </c>
      <c r="D225" s="164">
        <f t="shared" si="22"/>
        <v>27</v>
      </c>
      <c r="E225" s="185">
        <f>IF(AND(Eingabe!$AN$5&lt;&gt;"",Eingabe!$AN$5&lt;=365),7,IF(AND(Eingabe!$AN$5&lt;&gt;"",Eingabe!$AN$5&gt;365),7,IF(Eingabe!$AN$5="","","Fehler")))</f>
        <v>7</v>
      </c>
      <c r="F225" s="240" t="str">
        <f>IF(Eingabe!$T$7&lt;&gt;"",Eingabe!$T$7,"")</f>
        <v/>
      </c>
      <c r="G225" s="187" t="str">
        <f t="shared" si="23"/>
        <v/>
      </c>
      <c r="H225" s="153" t="str">
        <f>IF(AND(Eingabe!$AN$5&gt;365,Eingabe!$AA43&lt;&gt;"",Eingabe!$AB43&lt;&gt;"",Eingabe!$AC43&lt;&gt;"",Eingabe!$AD43&lt;&gt;""),"OK SJ",IF(AND(Eingabe!$AN$5&lt;=365,Eingabe!$AA44&lt;&gt;"",Eingabe!$AB44&lt;&gt;"",Eingabe!$AC44&lt;&gt;"",Eingabe!$AD44&lt;&gt;""),"OK","Daten unvollst."))</f>
        <v>Daten unvollst.</v>
      </c>
      <c r="I225" s="171">
        <f>IF(Eingabe!$AN$5&gt;365,Eingabe!$AA43,Eingabe!$AA44)</f>
        <v>0</v>
      </c>
      <c r="J225" s="190">
        <f>IF(Eingabe!$AN$5&gt;365,Eingabe!$AB43,Eingabe!$AB44)</f>
        <v>0</v>
      </c>
      <c r="K225" s="194">
        <f>IF(Eingabe!$AN$5&gt;365,Eingabe!$AC43,Eingabe!$AC44)</f>
        <v>0</v>
      </c>
      <c r="L225" s="172">
        <f>IF(Eingabe!$AN$5&gt;365,Eingabe!$AD43,Eingabe!$AD44)</f>
        <v>0</v>
      </c>
      <c r="M225" s="272" t="str">
        <f t="shared" si="24"/>
        <v>Daten unvollst.</v>
      </c>
      <c r="N225" s="196" t="str">
        <f t="shared" si="25"/>
        <v>Daten</v>
      </c>
      <c r="O225" s="104" t="str">
        <f t="shared" si="26"/>
        <v>Daten</v>
      </c>
      <c r="P225" s="200">
        <f t="shared" si="27"/>
        <v>0</v>
      </c>
      <c r="Q225" s="154">
        <f t="shared" si="28"/>
        <v>0</v>
      </c>
    </row>
    <row r="226" spans="2:17" x14ac:dyDescent="0.25">
      <c r="B226" s="103">
        <v>210</v>
      </c>
      <c r="C226" s="185">
        <f>IF(Eingabe!$AN$5&gt;365,C225+1,C225+1)</f>
        <v>28</v>
      </c>
      <c r="D226" s="164">
        <f t="shared" si="22"/>
        <v>28</v>
      </c>
      <c r="E226" s="185">
        <f>IF(AND(Eingabe!$AN$5&lt;&gt;"",Eingabe!$AN$5&lt;=365),7,IF(AND(Eingabe!$AN$5&lt;&gt;"",Eingabe!$AN$5&gt;365),7,IF(Eingabe!$AN$5="","","Fehler")))</f>
        <v>7</v>
      </c>
      <c r="F226" s="240" t="str">
        <f>IF(Eingabe!$T$7&lt;&gt;"",Eingabe!$T$7,"")</f>
        <v/>
      </c>
      <c r="G226" s="187" t="str">
        <f t="shared" si="23"/>
        <v/>
      </c>
      <c r="H226" s="153" t="str">
        <f>IF(AND(Eingabe!$AN$5&gt;365,Eingabe!$AA44&lt;&gt;"",Eingabe!$AB44&lt;&gt;"",Eingabe!$AC44&lt;&gt;"",Eingabe!$AD44&lt;&gt;""),"OK SJ",IF(AND(Eingabe!$AN$5&lt;=365,Eingabe!$AA45&lt;&gt;"",Eingabe!$AB45&lt;&gt;"",Eingabe!$AC45&lt;&gt;"",Eingabe!$AD45&lt;&gt;""),"OK","Daten unvollst."))</f>
        <v>Daten unvollst.</v>
      </c>
      <c r="I226" s="171">
        <f>IF(Eingabe!$AN$5&gt;365,Eingabe!$AA44,Eingabe!$AA45)</f>
        <v>0</v>
      </c>
      <c r="J226" s="190">
        <f>IF(Eingabe!$AN$5&gt;365,Eingabe!$AB44,Eingabe!$AB45)</f>
        <v>0</v>
      </c>
      <c r="K226" s="194">
        <f>IF(Eingabe!$AN$5&gt;365,Eingabe!$AC44,Eingabe!$AC45)</f>
        <v>0</v>
      </c>
      <c r="L226" s="172">
        <f>IF(Eingabe!$AN$5&gt;365,Eingabe!$AD44,Eingabe!$AD45)</f>
        <v>0</v>
      </c>
      <c r="M226" s="272" t="str">
        <f t="shared" si="24"/>
        <v>Daten unvollst.</v>
      </c>
      <c r="N226" s="196" t="str">
        <f t="shared" si="25"/>
        <v>Daten</v>
      </c>
      <c r="O226" s="104" t="str">
        <f t="shared" si="26"/>
        <v>Daten</v>
      </c>
      <c r="P226" s="200">
        <f t="shared" si="27"/>
        <v>0</v>
      </c>
      <c r="Q226" s="154">
        <f t="shared" si="28"/>
        <v>0</v>
      </c>
    </row>
    <row r="227" spans="2:17" x14ac:dyDescent="0.25">
      <c r="B227" s="103">
        <v>211</v>
      </c>
      <c r="C227" s="185">
        <f>IF(Eingabe!$AN$5&gt;365,C226+1,C226+1)</f>
        <v>29</v>
      </c>
      <c r="D227" s="164">
        <f t="shared" si="22"/>
        <v>29</v>
      </c>
      <c r="E227" s="185">
        <f>IF(AND(Eingabe!$AN$5&lt;&gt;"",Eingabe!$AN$5&lt;=365),7,IF(AND(Eingabe!$AN$5&lt;&gt;"",Eingabe!$AN$5&gt;365),7,IF(Eingabe!$AN$5="","","Fehler")))</f>
        <v>7</v>
      </c>
      <c r="F227" s="240" t="str">
        <f>IF(Eingabe!$T$7&lt;&gt;"",Eingabe!$T$7,"")</f>
        <v/>
      </c>
      <c r="G227" s="187" t="str">
        <f t="shared" si="23"/>
        <v/>
      </c>
      <c r="H227" s="153" t="str">
        <f>IF(AND(Eingabe!$AN$5&gt;365,Eingabe!$AA45&lt;&gt;"",Eingabe!$AB45&lt;&gt;"",Eingabe!$AC45&lt;&gt;"",Eingabe!$AD45&lt;&gt;""),"OK SJ",IF(AND(Eingabe!$AN$5&lt;=365,Eingabe!$AA46&lt;&gt;"",Eingabe!$AB46&lt;&gt;"",Eingabe!$AC46&lt;&gt;"",Eingabe!$AD46&lt;&gt;""),"OK","Daten unvollst."))</f>
        <v>Daten unvollst.</v>
      </c>
      <c r="I227" s="171">
        <f>IF(Eingabe!$AN$5&gt;365,Eingabe!$AA45,Eingabe!$AA46)</f>
        <v>0</v>
      </c>
      <c r="J227" s="190">
        <f>IF(Eingabe!$AN$5&gt;365,Eingabe!$AB45,Eingabe!$AB46)</f>
        <v>0</v>
      </c>
      <c r="K227" s="194">
        <f>IF(Eingabe!$AN$5&gt;365,Eingabe!$AC45,Eingabe!$AC46)</f>
        <v>0</v>
      </c>
      <c r="L227" s="172">
        <f>IF(Eingabe!$AN$5&gt;365,Eingabe!$AD45,Eingabe!$AD46)</f>
        <v>0</v>
      </c>
      <c r="M227" s="272" t="str">
        <f t="shared" si="24"/>
        <v>Daten unvollst.</v>
      </c>
      <c r="N227" s="196" t="str">
        <f t="shared" si="25"/>
        <v>Daten</v>
      </c>
      <c r="O227" s="104" t="str">
        <f t="shared" si="26"/>
        <v>Daten</v>
      </c>
      <c r="P227" s="200">
        <f t="shared" si="27"/>
        <v>0</v>
      </c>
      <c r="Q227" s="154">
        <f t="shared" si="28"/>
        <v>0</v>
      </c>
    </row>
    <row r="228" spans="2:17" x14ac:dyDescent="0.25">
      <c r="B228" s="103">
        <v>212</v>
      </c>
      <c r="C228" s="185">
        <f>IF(Eingabe!$AN$5&gt;365,30,31)</f>
        <v>30</v>
      </c>
      <c r="D228" s="164">
        <f t="shared" si="22"/>
        <v>30</v>
      </c>
      <c r="E228" s="185">
        <f>IF(AND(Eingabe!$AN$5&lt;&gt;"",Eingabe!$AN$5&lt;=365),7,IF(AND(Eingabe!$AN$5&lt;&gt;"",Eingabe!$AN$5&gt;365),7,IF(Eingabe!$AN$5="","","Fehler")))</f>
        <v>7</v>
      </c>
      <c r="F228" s="240" t="str">
        <f>IF(Eingabe!$T$7&lt;&gt;"",Eingabe!$T$7,"")</f>
        <v/>
      </c>
      <c r="G228" s="187" t="str">
        <f t="shared" si="23"/>
        <v/>
      </c>
      <c r="H228" s="153" t="str">
        <f>IF(AND(Eingabe!$AN$5&gt;365,Eingabe!$AA46&lt;&gt;"",Eingabe!$AB46&lt;&gt;"",Eingabe!$AC46&lt;&gt;"",Eingabe!$AD46&lt;&gt;""),"OK SJ",IF(AND(Eingabe!$AN$5&lt;=365,Eingabe!$AA47&lt;&gt;"",Eingabe!$AB47&lt;&gt;"",Eingabe!$AC47&lt;&gt;"",Eingabe!$AD47&lt;&gt;""),"OK","Daten unvollst."))</f>
        <v>Daten unvollst.</v>
      </c>
      <c r="I228" s="171">
        <f>IF(Eingabe!$AN$5&gt;365,Eingabe!$AA46,Eingabe!$AA47)</f>
        <v>0</v>
      </c>
      <c r="J228" s="190">
        <f>IF(Eingabe!$AN$5&gt;365,Eingabe!$AB46,Eingabe!$AB47)</f>
        <v>0</v>
      </c>
      <c r="K228" s="194">
        <f>IF(Eingabe!$AN$5&gt;365,Eingabe!$AC46,Eingabe!$AC47)</f>
        <v>0</v>
      </c>
      <c r="L228" s="172">
        <f>IF(Eingabe!$AN$5&gt;365,Eingabe!$AD46,Eingabe!$AD47)</f>
        <v>0</v>
      </c>
      <c r="M228" s="272" t="str">
        <f t="shared" si="24"/>
        <v>Daten unvollst.</v>
      </c>
      <c r="N228" s="196" t="str">
        <f t="shared" si="25"/>
        <v>Daten</v>
      </c>
      <c r="O228" s="104" t="str">
        <f t="shared" si="26"/>
        <v>Daten</v>
      </c>
      <c r="P228" s="200">
        <f t="shared" si="27"/>
        <v>0</v>
      </c>
      <c r="Q228" s="154">
        <f t="shared" si="28"/>
        <v>0</v>
      </c>
    </row>
    <row r="229" spans="2:17" x14ac:dyDescent="0.25">
      <c r="B229" s="103">
        <v>213</v>
      </c>
      <c r="C229" s="185">
        <f>IF(Eingabe!$AN$5&gt;365,31,1)</f>
        <v>31</v>
      </c>
      <c r="D229" s="164">
        <f t="shared" si="22"/>
        <v>31</v>
      </c>
      <c r="E229" s="185">
        <f>IF(AND(Eingabe!$AN$5&lt;&gt;"",Eingabe!$AN$5&lt;=365),8,IF(AND(Eingabe!$AN$5&lt;&gt;"",Eingabe!$AN$5&gt;365),7,IF(Eingabe!$AN$5="","","Fehler")))</f>
        <v>7</v>
      </c>
      <c r="F229" s="240" t="str">
        <f>IF(Eingabe!$T$7&lt;&gt;"",Eingabe!$T$7,"")</f>
        <v/>
      </c>
      <c r="G229" s="187" t="str">
        <f t="shared" si="23"/>
        <v/>
      </c>
      <c r="H229" s="153" t="str">
        <f>IF(AND(Eingabe!$AN$5&gt;365,Eingabe!$AA47&lt;&gt;"",Eingabe!$AB47&lt;&gt;"",Eingabe!$AC47&lt;&gt;"",Eingabe!$AD47&lt;&gt;""),"OK SJ",IF(AND(Eingabe!$AN$5&lt;=365,Eingabe!$AE17&lt;&gt;"",Eingabe!$AF17&lt;&gt;"",Eingabe!$AG17&lt;&gt;"",Eingabe!$AH17&lt;&gt;""),"OK","Daten unvollst."))</f>
        <v>Daten unvollst.</v>
      </c>
      <c r="I229" s="171">
        <f>IF(Eingabe!$AN$5&gt;365,Eingabe!$AA47,Eingabe!$AE17)</f>
        <v>0</v>
      </c>
      <c r="J229" s="190">
        <f>IF(Eingabe!$AN$5&gt;365,Eingabe!$AB47,Eingabe!$AF17)</f>
        <v>0</v>
      </c>
      <c r="K229" s="194">
        <f>IF(Eingabe!$AN$5&gt;365,Eingabe!$AC47,Eingabe!$AG17)</f>
        <v>0</v>
      </c>
      <c r="L229" s="172">
        <f>IF(Eingabe!$AN$5&gt;365,Eingabe!$AD47,Eingabe!$AH17)</f>
        <v>0</v>
      </c>
      <c r="M229" s="272" t="str">
        <f t="shared" si="24"/>
        <v>Daten unvollst.</v>
      </c>
      <c r="N229" s="196" t="str">
        <f t="shared" si="25"/>
        <v>Daten</v>
      </c>
      <c r="O229" s="104" t="str">
        <f t="shared" si="26"/>
        <v>Daten</v>
      </c>
      <c r="P229" s="200">
        <f t="shared" si="27"/>
        <v>0</v>
      </c>
      <c r="Q229" s="154">
        <f t="shared" si="28"/>
        <v>0</v>
      </c>
    </row>
    <row r="230" spans="2:17" x14ac:dyDescent="0.25">
      <c r="B230" s="103">
        <v>214</v>
      </c>
      <c r="C230" s="185">
        <f>IF(Eingabe!$AN$5&gt;365,1,2)</f>
        <v>1</v>
      </c>
      <c r="D230" s="164">
        <f t="shared" si="22"/>
        <v>1</v>
      </c>
      <c r="E230" s="185">
        <f>IF(AND(Eingabe!$AN$5&lt;&gt;"",Eingabe!$AN$5&lt;=365),8,IF(AND(Eingabe!$AN$5&lt;&gt;"",Eingabe!$AN$5&gt;365),8,IF(Eingabe!$AN$5="","","Fehler")))</f>
        <v>8</v>
      </c>
      <c r="F230" s="240" t="str">
        <f>IF(Eingabe!$T$7&lt;&gt;"",Eingabe!$T$7,"")</f>
        <v/>
      </c>
      <c r="G230" s="187" t="str">
        <f t="shared" si="23"/>
        <v/>
      </c>
      <c r="H230" s="153" t="str">
        <f>IF(AND(Eingabe!$AN$5&gt;365,Eingabe!$AE17&lt;&gt;"",Eingabe!$AF17&lt;&gt;"",Eingabe!$AG17&lt;&gt;"",Eingabe!$AH17&lt;&gt;""),"OK SJ",IF(AND(Eingabe!$AN$5&lt;=365,Eingabe!$AE18&lt;&gt;"",Eingabe!$AF18&lt;&gt;"",Eingabe!$AG18&lt;&gt;"",Eingabe!$AH18&lt;&gt;""),"OK","Daten unvollst."))</f>
        <v>Daten unvollst.</v>
      </c>
      <c r="I230" s="171">
        <f>IF(Eingabe!$AN$5&gt;365,Eingabe!$AE17,Eingabe!$AE18)</f>
        <v>0</v>
      </c>
      <c r="J230" s="190">
        <f>IF(Eingabe!$AN$5&gt;365,Eingabe!$AF17,Eingabe!$AF18)</f>
        <v>0</v>
      </c>
      <c r="K230" s="194">
        <f>IF(Eingabe!$AN$5&gt;365,Eingabe!$AG17,Eingabe!$AG18)</f>
        <v>0</v>
      </c>
      <c r="L230" s="172">
        <f>IF(Eingabe!$AN$5&gt;365,Eingabe!$AH17,Eingabe!$AH18)</f>
        <v>0</v>
      </c>
      <c r="M230" s="272" t="str">
        <f t="shared" si="24"/>
        <v>Daten unvollst.</v>
      </c>
      <c r="N230" s="196" t="str">
        <f t="shared" si="25"/>
        <v>Daten</v>
      </c>
      <c r="O230" s="104" t="str">
        <f t="shared" si="26"/>
        <v>Daten</v>
      </c>
      <c r="P230" s="200">
        <f t="shared" si="27"/>
        <v>0</v>
      </c>
      <c r="Q230" s="154">
        <f t="shared" si="28"/>
        <v>0</v>
      </c>
    </row>
    <row r="231" spans="2:17" x14ac:dyDescent="0.25">
      <c r="B231" s="103">
        <v>215</v>
      </c>
      <c r="C231" s="185">
        <f>IF(Eingabe!$AN$5&gt;365,C230+1,C230+1)</f>
        <v>2</v>
      </c>
      <c r="D231" s="164">
        <f t="shared" si="22"/>
        <v>2</v>
      </c>
      <c r="E231" s="185">
        <f>IF(AND(Eingabe!$AN$5&lt;&gt;"",Eingabe!$AN$5&lt;=365),8,IF(AND(Eingabe!$AN$5&lt;&gt;"",Eingabe!$AN$5&gt;365),8,IF(Eingabe!$AN$5="","","Fehler")))</f>
        <v>8</v>
      </c>
      <c r="F231" s="240" t="str">
        <f>IF(Eingabe!$T$7&lt;&gt;"",Eingabe!$T$7,"")</f>
        <v/>
      </c>
      <c r="G231" s="187" t="str">
        <f t="shared" si="23"/>
        <v/>
      </c>
      <c r="H231" s="153" t="str">
        <f>IF(AND(Eingabe!$AN$5&gt;365,Eingabe!$AE18&lt;&gt;"",Eingabe!$AF18&lt;&gt;"",Eingabe!$AG18&lt;&gt;"",Eingabe!$AH18&lt;&gt;""),"OK SJ",IF(AND(Eingabe!$AN$5&lt;=365,Eingabe!$AE19&lt;&gt;"",Eingabe!$AF19&lt;&gt;"",Eingabe!$AG19&lt;&gt;"",Eingabe!$AH19&lt;&gt;""),"OK","Daten unvollst."))</f>
        <v>Daten unvollst.</v>
      </c>
      <c r="I231" s="171">
        <f>IF(Eingabe!$AN$5&gt;365,Eingabe!$AE18,Eingabe!$AE19)</f>
        <v>0</v>
      </c>
      <c r="J231" s="190">
        <f>IF(Eingabe!$AN$5&gt;365,Eingabe!$AF18,Eingabe!$AF19)</f>
        <v>0</v>
      </c>
      <c r="K231" s="194">
        <f>IF(Eingabe!$AN$5&gt;365,Eingabe!$AG18,Eingabe!$AG19)</f>
        <v>0</v>
      </c>
      <c r="L231" s="172">
        <f>IF(Eingabe!$AN$5&gt;365,Eingabe!$AH18,Eingabe!$AH19)</f>
        <v>0</v>
      </c>
      <c r="M231" s="272" t="str">
        <f t="shared" si="24"/>
        <v>Daten unvollst.</v>
      </c>
      <c r="N231" s="196" t="str">
        <f t="shared" si="25"/>
        <v>Daten</v>
      </c>
      <c r="O231" s="104" t="str">
        <f t="shared" si="26"/>
        <v>Daten</v>
      </c>
      <c r="P231" s="200">
        <f t="shared" si="27"/>
        <v>0</v>
      </c>
      <c r="Q231" s="154">
        <f t="shared" si="28"/>
        <v>0</v>
      </c>
    </row>
    <row r="232" spans="2:17" x14ac:dyDescent="0.25">
      <c r="B232" s="103">
        <v>216</v>
      </c>
      <c r="C232" s="185">
        <f>IF(Eingabe!$AN$5&gt;365,C231+1,C231+1)</f>
        <v>3</v>
      </c>
      <c r="D232" s="164">
        <f t="shared" si="22"/>
        <v>3</v>
      </c>
      <c r="E232" s="185">
        <f>IF(AND(Eingabe!$AN$5&lt;&gt;"",Eingabe!$AN$5&lt;=365),8,IF(AND(Eingabe!$AN$5&lt;&gt;"",Eingabe!$AN$5&gt;365),8,IF(Eingabe!$AN$5="","","Fehler")))</f>
        <v>8</v>
      </c>
      <c r="F232" s="240" t="str">
        <f>IF(Eingabe!$T$7&lt;&gt;"",Eingabe!$T$7,"")</f>
        <v/>
      </c>
      <c r="G232" s="187" t="str">
        <f t="shared" si="23"/>
        <v/>
      </c>
      <c r="H232" s="153" t="str">
        <f>IF(AND(Eingabe!$AN$5&gt;365,Eingabe!$AE19&lt;&gt;"",Eingabe!$AF19&lt;&gt;"",Eingabe!$AG19&lt;&gt;"",Eingabe!$AH19&lt;&gt;""),"OK SJ",IF(AND(Eingabe!$AN$5&lt;=365,Eingabe!$AE20&lt;&gt;"",Eingabe!$AF20&lt;&gt;"",Eingabe!$AG20&lt;&gt;"",Eingabe!$AH20&lt;&gt;""),"OK","Daten unvollst."))</f>
        <v>Daten unvollst.</v>
      </c>
      <c r="I232" s="171">
        <f>IF(Eingabe!$AN$5&gt;365,Eingabe!$AE19,Eingabe!$AE20)</f>
        <v>0</v>
      </c>
      <c r="J232" s="190">
        <f>IF(Eingabe!$AN$5&gt;365,Eingabe!$AF19,Eingabe!$AF20)</f>
        <v>0</v>
      </c>
      <c r="K232" s="194">
        <f>IF(Eingabe!$AN$5&gt;365,Eingabe!$AG19,Eingabe!$AG20)</f>
        <v>0</v>
      </c>
      <c r="L232" s="172">
        <f>IF(Eingabe!$AN$5&gt;365,Eingabe!$AH19,Eingabe!$AH20)</f>
        <v>0</v>
      </c>
      <c r="M232" s="272" t="str">
        <f t="shared" si="24"/>
        <v>Daten unvollst.</v>
      </c>
      <c r="N232" s="196" t="str">
        <f t="shared" si="25"/>
        <v>Daten</v>
      </c>
      <c r="O232" s="104" t="str">
        <f t="shared" si="26"/>
        <v>Daten</v>
      </c>
      <c r="P232" s="200">
        <f t="shared" si="27"/>
        <v>0</v>
      </c>
      <c r="Q232" s="154">
        <f t="shared" si="28"/>
        <v>0</v>
      </c>
    </row>
    <row r="233" spans="2:17" x14ac:dyDescent="0.25">
      <c r="B233" s="103">
        <v>217</v>
      </c>
      <c r="C233" s="185">
        <f>IF(Eingabe!$AN$5&gt;365,C232+1,C232+1)</f>
        <v>4</v>
      </c>
      <c r="D233" s="164">
        <f t="shared" si="22"/>
        <v>4</v>
      </c>
      <c r="E233" s="185">
        <f>IF(AND(Eingabe!$AN$5&lt;&gt;"",Eingabe!$AN$5&lt;=365),8,IF(AND(Eingabe!$AN$5&lt;&gt;"",Eingabe!$AN$5&gt;365),8,IF(Eingabe!$AN$5="","","Fehler")))</f>
        <v>8</v>
      </c>
      <c r="F233" s="240" t="str">
        <f>IF(Eingabe!$T$7&lt;&gt;"",Eingabe!$T$7,"")</f>
        <v/>
      </c>
      <c r="G233" s="187" t="str">
        <f t="shared" si="23"/>
        <v/>
      </c>
      <c r="H233" s="153" t="str">
        <f>IF(AND(Eingabe!$AN$5&gt;365,Eingabe!$AE20&lt;&gt;"",Eingabe!$AF20&lt;&gt;"",Eingabe!$AG20&lt;&gt;"",Eingabe!$AH20&lt;&gt;""),"OK SJ",IF(AND(Eingabe!$AN$5&lt;=365,Eingabe!$AE21&lt;&gt;"",Eingabe!$AF21&lt;&gt;"",Eingabe!$AG21&lt;&gt;"",Eingabe!$AH21&lt;&gt;""),"OK","Daten unvollst."))</f>
        <v>Daten unvollst.</v>
      </c>
      <c r="I233" s="171">
        <f>IF(Eingabe!$AN$5&gt;365,Eingabe!$AE20,Eingabe!$AE21)</f>
        <v>0</v>
      </c>
      <c r="J233" s="190">
        <f>IF(Eingabe!$AN$5&gt;365,Eingabe!$AF20,Eingabe!$AF21)</f>
        <v>0</v>
      </c>
      <c r="K233" s="194">
        <f>IF(Eingabe!$AN$5&gt;365,Eingabe!$AG20,Eingabe!$AG21)</f>
        <v>0</v>
      </c>
      <c r="L233" s="172">
        <f>IF(Eingabe!$AN$5&gt;365,Eingabe!$AH20,Eingabe!$AH21)</f>
        <v>0</v>
      </c>
      <c r="M233" s="272" t="str">
        <f t="shared" si="24"/>
        <v>Daten unvollst.</v>
      </c>
      <c r="N233" s="196" t="str">
        <f t="shared" si="25"/>
        <v>Daten</v>
      </c>
      <c r="O233" s="104" t="str">
        <f t="shared" si="26"/>
        <v>Daten</v>
      </c>
      <c r="P233" s="200">
        <f t="shared" si="27"/>
        <v>0</v>
      </c>
      <c r="Q233" s="154">
        <f t="shared" si="28"/>
        <v>0</v>
      </c>
    </row>
    <row r="234" spans="2:17" x14ac:dyDescent="0.25">
      <c r="B234" s="103">
        <v>218</v>
      </c>
      <c r="C234" s="185">
        <f>IF(Eingabe!$AN$5&gt;365,C233+1,C233+1)</f>
        <v>5</v>
      </c>
      <c r="D234" s="164">
        <f t="shared" si="22"/>
        <v>5</v>
      </c>
      <c r="E234" s="185">
        <f>IF(AND(Eingabe!$AN$5&lt;&gt;"",Eingabe!$AN$5&lt;=365),8,IF(AND(Eingabe!$AN$5&lt;&gt;"",Eingabe!$AN$5&gt;365),8,IF(Eingabe!$AN$5="","","Fehler")))</f>
        <v>8</v>
      </c>
      <c r="F234" s="240" t="str">
        <f>IF(Eingabe!$T$7&lt;&gt;"",Eingabe!$T$7,"")</f>
        <v/>
      </c>
      <c r="G234" s="187" t="str">
        <f t="shared" si="23"/>
        <v/>
      </c>
      <c r="H234" s="153" t="str">
        <f>IF(AND(Eingabe!$AN$5&gt;365,Eingabe!$AE21&lt;&gt;"",Eingabe!$AF21&lt;&gt;"",Eingabe!$AG21&lt;&gt;"",Eingabe!$AH21&lt;&gt;""),"OK SJ",IF(AND(Eingabe!$AN$5&lt;=365,Eingabe!$AE22&lt;&gt;"",Eingabe!$AF22&lt;&gt;"",Eingabe!$AG22&lt;&gt;"",Eingabe!$AH22&lt;&gt;""),"OK","Daten unvollst."))</f>
        <v>Daten unvollst.</v>
      </c>
      <c r="I234" s="171">
        <f>IF(Eingabe!$AN$5&gt;365,Eingabe!$AE21,Eingabe!$AE22)</f>
        <v>0</v>
      </c>
      <c r="J234" s="190">
        <f>IF(Eingabe!$AN$5&gt;365,Eingabe!$AF21,Eingabe!$AF22)</f>
        <v>0</v>
      </c>
      <c r="K234" s="194">
        <f>IF(Eingabe!$AN$5&gt;365,Eingabe!$AG21,Eingabe!$AG22)</f>
        <v>0</v>
      </c>
      <c r="L234" s="172">
        <f>IF(Eingabe!$AN$5&gt;365,Eingabe!$AH21,Eingabe!$AH22)</f>
        <v>0</v>
      </c>
      <c r="M234" s="272" t="str">
        <f t="shared" si="24"/>
        <v>Daten unvollst.</v>
      </c>
      <c r="N234" s="196" t="str">
        <f t="shared" si="25"/>
        <v>Daten</v>
      </c>
      <c r="O234" s="104" t="str">
        <f t="shared" si="26"/>
        <v>Daten</v>
      </c>
      <c r="P234" s="200">
        <f t="shared" si="27"/>
        <v>0</v>
      </c>
      <c r="Q234" s="154">
        <f t="shared" si="28"/>
        <v>0</v>
      </c>
    </row>
    <row r="235" spans="2:17" x14ac:dyDescent="0.25">
      <c r="B235" s="103">
        <v>219</v>
      </c>
      <c r="C235" s="185">
        <f>IF(Eingabe!$AN$5&gt;365,C234+1,C234+1)</f>
        <v>6</v>
      </c>
      <c r="D235" s="164">
        <f t="shared" si="22"/>
        <v>6</v>
      </c>
      <c r="E235" s="185">
        <f>IF(AND(Eingabe!$AN$5&lt;&gt;"",Eingabe!$AN$5&lt;=365),8,IF(AND(Eingabe!$AN$5&lt;&gt;"",Eingabe!$AN$5&gt;365),8,IF(Eingabe!$AN$5="","","Fehler")))</f>
        <v>8</v>
      </c>
      <c r="F235" s="240" t="str">
        <f>IF(Eingabe!$T$7&lt;&gt;"",Eingabe!$T$7,"")</f>
        <v/>
      </c>
      <c r="G235" s="187" t="str">
        <f t="shared" si="23"/>
        <v/>
      </c>
      <c r="H235" s="153" t="str">
        <f>IF(AND(Eingabe!$AN$5&gt;365,Eingabe!$AE22&lt;&gt;"",Eingabe!$AF22&lt;&gt;"",Eingabe!$AG22&lt;&gt;"",Eingabe!$AH22&lt;&gt;""),"OK SJ",IF(AND(Eingabe!$AN$5&lt;=365,Eingabe!$AE23&lt;&gt;"",Eingabe!$AF23&lt;&gt;"",Eingabe!$AG23&lt;&gt;"",Eingabe!$AH23&lt;&gt;""),"OK","Daten unvollst."))</f>
        <v>Daten unvollst.</v>
      </c>
      <c r="I235" s="171">
        <f>IF(Eingabe!$AN$5&gt;365,Eingabe!$AE22,Eingabe!$AE23)</f>
        <v>0</v>
      </c>
      <c r="J235" s="190">
        <f>IF(Eingabe!$AN$5&gt;365,Eingabe!$AF22,Eingabe!$AF23)</f>
        <v>0</v>
      </c>
      <c r="K235" s="194">
        <f>IF(Eingabe!$AN$5&gt;365,Eingabe!$AG22,Eingabe!$AG23)</f>
        <v>0</v>
      </c>
      <c r="L235" s="172">
        <f>IF(Eingabe!$AN$5&gt;365,Eingabe!$AH22,Eingabe!$AH23)</f>
        <v>0</v>
      </c>
      <c r="M235" s="272" t="str">
        <f t="shared" si="24"/>
        <v>Daten unvollst.</v>
      </c>
      <c r="N235" s="196" t="str">
        <f t="shared" si="25"/>
        <v>Daten</v>
      </c>
      <c r="O235" s="104" t="str">
        <f t="shared" si="26"/>
        <v>Daten</v>
      </c>
      <c r="P235" s="200">
        <f t="shared" si="27"/>
        <v>0</v>
      </c>
      <c r="Q235" s="154">
        <f t="shared" si="28"/>
        <v>0</v>
      </c>
    </row>
    <row r="236" spans="2:17" x14ac:dyDescent="0.25">
      <c r="B236" s="103">
        <v>220</v>
      </c>
      <c r="C236" s="185">
        <f>IF(Eingabe!$AN$5&gt;365,C235+1,C235+1)</f>
        <v>7</v>
      </c>
      <c r="D236" s="164">
        <f t="shared" si="22"/>
        <v>7</v>
      </c>
      <c r="E236" s="185">
        <f>IF(AND(Eingabe!$AN$5&lt;&gt;"",Eingabe!$AN$5&lt;=365),8,IF(AND(Eingabe!$AN$5&lt;&gt;"",Eingabe!$AN$5&gt;365),8,IF(Eingabe!$AN$5="","","Fehler")))</f>
        <v>8</v>
      </c>
      <c r="F236" s="240" t="str">
        <f>IF(Eingabe!$T$7&lt;&gt;"",Eingabe!$T$7,"")</f>
        <v/>
      </c>
      <c r="G236" s="187" t="str">
        <f t="shared" si="23"/>
        <v/>
      </c>
      <c r="H236" s="153" t="str">
        <f>IF(AND(Eingabe!$AN$5&gt;365,Eingabe!$AE23&lt;&gt;"",Eingabe!$AF23&lt;&gt;"",Eingabe!$AG23&lt;&gt;"",Eingabe!$AH23&lt;&gt;""),"OK SJ",IF(AND(Eingabe!$AN$5&lt;=365,Eingabe!$AE24&lt;&gt;"",Eingabe!$AF24&lt;&gt;"",Eingabe!$AG24&lt;&gt;"",Eingabe!$AH24&lt;&gt;""),"OK","Daten unvollst."))</f>
        <v>Daten unvollst.</v>
      </c>
      <c r="I236" s="171">
        <f>IF(Eingabe!$AN$5&gt;365,Eingabe!$AE23,Eingabe!$AE24)</f>
        <v>0</v>
      </c>
      <c r="J236" s="190">
        <f>IF(Eingabe!$AN$5&gt;365,Eingabe!$AF23,Eingabe!$AF24)</f>
        <v>0</v>
      </c>
      <c r="K236" s="194">
        <f>IF(Eingabe!$AN$5&gt;365,Eingabe!$AG23,Eingabe!$AG24)</f>
        <v>0</v>
      </c>
      <c r="L236" s="172">
        <f>IF(Eingabe!$AN$5&gt;365,Eingabe!$AH23,Eingabe!$AH24)</f>
        <v>0</v>
      </c>
      <c r="M236" s="272" t="str">
        <f t="shared" si="24"/>
        <v>Daten unvollst.</v>
      </c>
      <c r="N236" s="196" t="str">
        <f t="shared" si="25"/>
        <v>Daten</v>
      </c>
      <c r="O236" s="104" t="str">
        <f t="shared" si="26"/>
        <v>Daten</v>
      </c>
      <c r="P236" s="200">
        <f t="shared" si="27"/>
        <v>0</v>
      </c>
      <c r="Q236" s="154">
        <f t="shared" si="28"/>
        <v>0</v>
      </c>
    </row>
    <row r="237" spans="2:17" x14ac:dyDescent="0.25">
      <c r="B237" s="103">
        <v>221</v>
      </c>
      <c r="C237" s="185">
        <f>IF(Eingabe!$AN$5&gt;365,C236+1,C236+1)</f>
        <v>8</v>
      </c>
      <c r="D237" s="164">
        <f t="shared" si="22"/>
        <v>8</v>
      </c>
      <c r="E237" s="185">
        <f>IF(AND(Eingabe!$AN$5&lt;&gt;"",Eingabe!$AN$5&lt;=365),8,IF(AND(Eingabe!$AN$5&lt;&gt;"",Eingabe!$AN$5&gt;365),8,IF(Eingabe!$AN$5="","","Fehler")))</f>
        <v>8</v>
      </c>
      <c r="F237" s="240" t="str">
        <f>IF(Eingabe!$T$7&lt;&gt;"",Eingabe!$T$7,"")</f>
        <v/>
      </c>
      <c r="G237" s="187" t="str">
        <f t="shared" si="23"/>
        <v/>
      </c>
      <c r="H237" s="153" t="str">
        <f>IF(AND(Eingabe!$AN$5&gt;365,Eingabe!$AE24&lt;&gt;"",Eingabe!$AF24&lt;&gt;"",Eingabe!$AG24&lt;&gt;"",Eingabe!$AH24&lt;&gt;""),"OK SJ",IF(AND(Eingabe!$AN$5&lt;=365,Eingabe!$AE25&lt;&gt;"",Eingabe!$AF25&lt;&gt;"",Eingabe!$AG25&lt;&gt;"",Eingabe!$AH25&lt;&gt;""),"OK","Daten unvollst."))</f>
        <v>Daten unvollst.</v>
      </c>
      <c r="I237" s="171">
        <f>IF(Eingabe!$AN$5&gt;365,Eingabe!$AE24,Eingabe!$AE25)</f>
        <v>0</v>
      </c>
      <c r="J237" s="190">
        <f>IF(Eingabe!$AN$5&gt;365,Eingabe!$AF24,Eingabe!$AF25)</f>
        <v>0</v>
      </c>
      <c r="K237" s="194">
        <f>IF(Eingabe!$AN$5&gt;365,Eingabe!$AG24,Eingabe!$AG25)</f>
        <v>0</v>
      </c>
      <c r="L237" s="172">
        <f>IF(Eingabe!$AN$5&gt;365,Eingabe!$AH24,Eingabe!$AH25)</f>
        <v>0</v>
      </c>
      <c r="M237" s="272" t="str">
        <f t="shared" si="24"/>
        <v>Daten unvollst.</v>
      </c>
      <c r="N237" s="196" t="str">
        <f t="shared" si="25"/>
        <v>Daten</v>
      </c>
      <c r="O237" s="104" t="str">
        <f t="shared" si="26"/>
        <v>Daten</v>
      </c>
      <c r="P237" s="200">
        <f t="shared" si="27"/>
        <v>0</v>
      </c>
      <c r="Q237" s="154">
        <f t="shared" si="28"/>
        <v>0</v>
      </c>
    </row>
    <row r="238" spans="2:17" x14ac:dyDescent="0.25">
      <c r="B238" s="103">
        <v>222</v>
      </c>
      <c r="C238" s="185">
        <f>IF(Eingabe!$AN$5&gt;365,C237+1,C237+1)</f>
        <v>9</v>
      </c>
      <c r="D238" s="164">
        <f t="shared" si="22"/>
        <v>9</v>
      </c>
      <c r="E238" s="185">
        <f>IF(AND(Eingabe!$AN$5&lt;&gt;"",Eingabe!$AN$5&lt;=365),8,IF(AND(Eingabe!$AN$5&lt;&gt;"",Eingabe!$AN$5&gt;365),8,IF(Eingabe!$AN$5="","","Fehler")))</f>
        <v>8</v>
      </c>
      <c r="F238" s="240" t="str">
        <f>IF(Eingabe!$T$7&lt;&gt;"",Eingabe!$T$7,"")</f>
        <v/>
      </c>
      <c r="G238" s="187" t="str">
        <f t="shared" si="23"/>
        <v/>
      </c>
      <c r="H238" s="153" t="str">
        <f>IF(AND(Eingabe!$AN$5&gt;365,Eingabe!$AE25&lt;&gt;"",Eingabe!$AF25&lt;&gt;"",Eingabe!$AG25&lt;&gt;"",Eingabe!$AH25&lt;&gt;""),"OK SJ",IF(AND(Eingabe!$AN$5&lt;=365,Eingabe!$AE26&lt;&gt;"",Eingabe!$AF26&lt;&gt;"",Eingabe!$AG26&lt;&gt;"",Eingabe!$AH26&lt;&gt;""),"OK","Daten unvollst."))</f>
        <v>Daten unvollst.</v>
      </c>
      <c r="I238" s="171">
        <f>IF(Eingabe!$AN$5&gt;365,Eingabe!$AE25,Eingabe!$AE26)</f>
        <v>0</v>
      </c>
      <c r="J238" s="190">
        <f>IF(Eingabe!$AN$5&gt;365,Eingabe!$AF25,Eingabe!$AF26)</f>
        <v>0</v>
      </c>
      <c r="K238" s="194">
        <f>IF(Eingabe!$AN$5&gt;365,Eingabe!$AG25,Eingabe!$AG26)</f>
        <v>0</v>
      </c>
      <c r="L238" s="172">
        <f>IF(Eingabe!$AN$5&gt;365,Eingabe!$AH25,Eingabe!$AH26)</f>
        <v>0</v>
      </c>
      <c r="M238" s="272" t="str">
        <f t="shared" si="24"/>
        <v>Daten unvollst.</v>
      </c>
      <c r="N238" s="196" t="str">
        <f t="shared" si="25"/>
        <v>Daten</v>
      </c>
      <c r="O238" s="104" t="str">
        <f t="shared" si="26"/>
        <v>Daten</v>
      </c>
      <c r="P238" s="200">
        <f t="shared" si="27"/>
        <v>0</v>
      </c>
      <c r="Q238" s="154">
        <f t="shared" si="28"/>
        <v>0</v>
      </c>
    </row>
    <row r="239" spans="2:17" x14ac:dyDescent="0.25">
      <c r="B239" s="103">
        <v>223</v>
      </c>
      <c r="C239" s="185">
        <f>IF(Eingabe!$AN$5&gt;365,C238+1,C238+1)</f>
        <v>10</v>
      </c>
      <c r="D239" s="164">
        <f t="shared" si="22"/>
        <v>10</v>
      </c>
      <c r="E239" s="185">
        <f>IF(AND(Eingabe!$AN$5&lt;&gt;"",Eingabe!$AN$5&lt;=365),8,IF(AND(Eingabe!$AN$5&lt;&gt;"",Eingabe!$AN$5&gt;365),8,IF(Eingabe!$AN$5="","","Fehler")))</f>
        <v>8</v>
      </c>
      <c r="F239" s="240" t="str">
        <f>IF(Eingabe!$T$7&lt;&gt;"",Eingabe!$T$7,"")</f>
        <v/>
      </c>
      <c r="G239" s="187" t="str">
        <f t="shared" si="23"/>
        <v/>
      </c>
      <c r="H239" s="153" t="str">
        <f>IF(AND(Eingabe!$AN$5&gt;365,Eingabe!$AE26&lt;&gt;"",Eingabe!$AF26&lt;&gt;"",Eingabe!$AG26&lt;&gt;"",Eingabe!$AH26&lt;&gt;""),"OK SJ",IF(AND(Eingabe!$AN$5&lt;=365,Eingabe!$AE27&lt;&gt;"",Eingabe!$AF27&lt;&gt;"",Eingabe!$AG27&lt;&gt;"",Eingabe!$AH27&lt;&gt;""),"OK","Daten unvollst."))</f>
        <v>Daten unvollst.</v>
      </c>
      <c r="I239" s="171">
        <f>IF(Eingabe!$AN$5&gt;365,Eingabe!$AE26,Eingabe!$AE27)</f>
        <v>0</v>
      </c>
      <c r="J239" s="190">
        <f>IF(Eingabe!$AN$5&gt;365,Eingabe!$AF26,Eingabe!$AF27)</f>
        <v>0</v>
      </c>
      <c r="K239" s="194">
        <f>IF(Eingabe!$AN$5&gt;365,Eingabe!$AG26,Eingabe!$AG27)</f>
        <v>0</v>
      </c>
      <c r="L239" s="172">
        <f>IF(Eingabe!$AN$5&gt;365,Eingabe!$AH26,Eingabe!$AH27)</f>
        <v>0</v>
      </c>
      <c r="M239" s="272" t="str">
        <f t="shared" si="24"/>
        <v>Daten unvollst.</v>
      </c>
      <c r="N239" s="196" t="str">
        <f t="shared" si="25"/>
        <v>Daten</v>
      </c>
      <c r="O239" s="104" t="str">
        <f t="shared" si="26"/>
        <v>Daten</v>
      </c>
      <c r="P239" s="200">
        <f t="shared" si="27"/>
        <v>0</v>
      </c>
      <c r="Q239" s="154">
        <f t="shared" si="28"/>
        <v>0</v>
      </c>
    </row>
    <row r="240" spans="2:17" x14ac:dyDescent="0.25">
      <c r="B240" s="103">
        <v>224</v>
      </c>
      <c r="C240" s="185">
        <f>IF(Eingabe!$AN$5&gt;365,C239+1,C239+1)</f>
        <v>11</v>
      </c>
      <c r="D240" s="164">
        <f t="shared" si="22"/>
        <v>11</v>
      </c>
      <c r="E240" s="185">
        <f>IF(AND(Eingabe!$AN$5&lt;&gt;"",Eingabe!$AN$5&lt;=365),8,IF(AND(Eingabe!$AN$5&lt;&gt;"",Eingabe!$AN$5&gt;365),8,IF(Eingabe!$AN$5="","","Fehler")))</f>
        <v>8</v>
      </c>
      <c r="F240" s="240" t="str">
        <f>IF(Eingabe!$T$7&lt;&gt;"",Eingabe!$T$7,"")</f>
        <v/>
      </c>
      <c r="G240" s="187" t="str">
        <f t="shared" si="23"/>
        <v/>
      </c>
      <c r="H240" s="153" t="str">
        <f>IF(AND(Eingabe!$AN$5&gt;365,Eingabe!$AE27&lt;&gt;"",Eingabe!$AF27&lt;&gt;"",Eingabe!$AG27&lt;&gt;"",Eingabe!$AH27&lt;&gt;""),"OK SJ",IF(AND(Eingabe!$AN$5&lt;=365,Eingabe!$AE28&lt;&gt;"",Eingabe!$AF28&lt;&gt;"",Eingabe!$AG28&lt;&gt;"",Eingabe!$AH28&lt;&gt;""),"OK","Daten unvollst."))</f>
        <v>Daten unvollst.</v>
      </c>
      <c r="I240" s="171">
        <f>IF(Eingabe!$AN$5&gt;365,Eingabe!$AE27,Eingabe!$AE28)</f>
        <v>0</v>
      </c>
      <c r="J240" s="190">
        <f>IF(Eingabe!$AN$5&gt;365,Eingabe!$AF27,Eingabe!$AF28)</f>
        <v>0</v>
      </c>
      <c r="K240" s="194">
        <f>IF(Eingabe!$AN$5&gt;365,Eingabe!$AG27,Eingabe!$AG28)</f>
        <v>0</v>
      </c>
      <c r="L240" s="172">
        <f>IF(Eingabe!$AN$5&gt;365,Eingabe!$AH27,Eingabe!$AH28)</f>
        <v>0</v>
      </c>
      <c r="M240" s="272" t="str">
        <f t="shared" si="24"/>
        <v>Daten unvollst.</v>
      </c>
      <c r="N240" s="196" t="str">
        <f t="shared" si="25"/>
        <v>Daten</v>
      </c>
      <c r="O240" s="104" t="str">
        <f t="shared" si="26"/>
        <v>Daten</v>
      </c>
      <c r="P240" s="200">
        <f t="shared" si="27"/>
        <v>0</v>
      </c>
      <c r="Q240" s="154">
        <f t="shared" si="28"/>
        <v>0</v>
      </c>
    </row>
    <row r="241" spans="2:17" x14ac:dyDescent="0.25">
      <c r="B241" s="103">
        <v>225</v>
      </c>
      <c r="C241" s="185">
        <f>IF(Eingabe!$AN$5&gt;365,C240+1,C240+1)</f>
        <v>12</v>
      </c>
      <c r="D241" s="164">
        <f t="shared" si="22"/>
        <v>12</v>
      </c>
      <c r="E241" s="185">
        <f>IF(AND(Eingabe!$AN$5&lt;&gt;"",Eingabe!$AN$5&lt;=365),8,IF(AND(Eingabe!$AN$5&lt;&gt;"",Eingabe!$AN$5&gt;365),8,IF(Eingabe!$AN$5="","","Fehler")))</f>
        <v>8</v>
      </c>
      <c r="F241" s="240" t="str">
        <f>IF(Eingabe!$T$7&lt;&gt;"",Eingabe!$T$7,"")</f>
        <v/>
      </c>
      <c r="G241" s="187" t="str">
        <f t="shared" si="23"/>
        <v/>
      </c>
      <c r="H241" s="153" t="str">
        <f>IF(AND(Eingabe!$AN$5&gt;365,Eingabe!$AE28&lt;&gt;"",Eingabe!$AF28&lt;&gt;"",Eingabe!$AG28&lt;&gt;"",Eingabe!$AH28&lt;&gt;""),"OK SJ",IF(AND(Eingabe!$AN$5&lt;=365,Eingabe!$AE29&lt;&gt;"",Eingabe!$AF29&lt;&gt;"",Eingabe!$AG29&lt;&gt;"",Eingabe!$AH29&lt;&gt;""),"OK","Daten unvollst."))</f>
        <v>Daten unvollst.</v>
      </c>
      <c r="I241" s="171">
        <f>IF(Eingabe!$AN$5&gt;365,Eingabe!$AE28,Eingabe!$AE29)</f>
        <v>0</v>
      </c>
      <c r="J241" s="190">
        <f>IF(Eingabe!$AN$5&gt;365,Eingabe!$AF28,Eingabe!$AF29)</f>
        <v>0</v>
      </c>
      <c r="K241" s="194">
        <f>IF(Eingabe!$AN$5&gt;365,Eingabe!$AG28,Eingabe!$AG29)</f>
        <v>0</v>
      </c>
      <c r="L241" s="172">
        <f>IF(Eingabe!$AN$5&gt;365,Eingabe!$AH28,Eingabe!$AH29)</f>
        <v>0</v>
      </c>
      <c r="M241" s="272" t="str">
        <f t="shared" si="24"/>
        <v>Daten unvollst.</v>
      </c>
      <c r="N241" s="196" t="str">
        <f t="shared" si="25"/>
        <v>Daten</v>
      </c>
      <c r="O241" s="104" t="str">
        <f t="shared" si="26"/>
        <v>Daten</v>
      </c>
      <c r="P241" s="200">
        <f t="shared" si="27"/>
        <v>0</v>
      </c>
      <c r="Q241" s="154">
        <f t="shared" si="28"/>
        <v>0</v>
      </c>
    </row>
    <row r="242" spans="2:17" x14ac:dyDescent="0.25">
      <c r="B242" s="103">
        <v>226</v>
      </c>
      <c r="C242" s="185">
        <f>IF(Eingabe!$AN$5&gt;365,C241+1,C241+1)</f>
        <v>13</v>
      </c>
      <c r="D242" s="164">
        <f t="shared" si="22"/>
        <v>13</v>
      </c>
      <c r="E242" s="185">
        <f>IF(AND(Eingabe!$AN$5&lt;&gt;"",Eingabe!$AN$5&lt;=365),8,IF(AND(Eingabe!$AN$5&lt;&gt;"",Eingabe!$AN$5&gt;365),8,IF(Eingabe!$AN$5="","","Fehler")))</f>
        <v>8</v>
      </c>
      <c r="F242" s="240" t="str">
        <f>IF(Eingabe!$T$7&lt;&gt;"",Eingabe!$T$7,"")</f>
        <v/>
      </c>
      <c r="G242" s="187" t="str">
        <f t="shared" si="23"/>
        <v/>
      </c>
      <c r="H242" s="153" t="str">
        <f>IF(AND(Eingabe!$AN$5&gt;365,Eingabe!$AE29&lt;&gt;"",Eingabe!$AF29&lt;&gt;"",Eingabe!$AG29&lt;&gt;"",Eingabe!$AH29&lt;&gt;""),"OK SJ",IF(AND(Eingabe!$AN$5&lt;=365,Eingabe!$AE30&lt;&gt;"",Eingabe!$AF30&lt;&gt;"",Eingabe!$AG30&lt;&gt;"",Eingabe!$AH30&lt;&gt;""),"OK","Daten unvollst."))</f>
        <v>Daten unvollst.</v>
      </c>
      <c r="I242" s="171">
        <f>IF(Eingabe!$AN$5&gt;365,Eingabe!$AE29,Eingabe!$AE30)</f>
        <v>0</v>
      </c>
      <c r="J242" s="190">
        <f>IF(Eingabe!$AN$5&gt;365,Eingabe!$AF29,Eingabe!$AF30)</f>
        <v>0</v>
      </c>
      <c r="K242" s="194">
        <f>IF(Eingabe!$AN$5&gt;365,Eingabe!$AG29,Eingabe!$AG30)</f>
        <v>0</v>
      </c>
      <c r="L242" s="172">
        <f>IF(Eingabe!$AN$5&gt;365,Eingabe!$AH29,Eingabe!$AH30)</f>
        <v>0</v>
      </c>
      <c r="M242" s="272" t="str">
        <f t="shared" si="24"/>
        <v>Daten unvollst.</v>
      </c>
      <c r="N242" s="196" t="str">
        <f t="shared" si="25"/>
        <v>Daten</v>
      </c>
      <c r="O242" s="104" t="str">
        <f t="shared" si="26"/>
        <v>Daten</v>
      </c>
      <c r="P242" s="200">
        <f t="shared" si="27"/>
        <v>0</v>
      </c>
      <c r="Q242" s="154">
        <f t="shared" si="28"/>
        <v>0</v>
      </c>
    </row>
    <row r="243" spans="2:17" x14ac:dyDescent="0.25">
      <c r="B243" s="103">
        <v>227</v>
      </c>
      <c r="C243" s="185">
        <f>IF(Eingabe!$AN$5&gt;365,C242+1,C242+1)</f>
        <v>14</v>
      </c>
      <c r="D243" s="164">
        <f t="shared" si="22"/>
        <v>14</v>
      </c>
      <c r="E243" s="185">
        <f>IF(AND(Eingabe!$AN$5&lt;&gt;"",Eingabe!$AN$5&lt;=365),8,IF(AND(Eingabe!$AN$5&lt;&gt;"",Eingabe!$AN$5&gt;365),8,IF(Eingabe!$AN$5="","","Fehler")))</f>
        <v>8</v>
      </c>
      <c r="F243" s="240" t="str">
        <f>IF(Eingabe!$T$7&lt;&gt;"",Eingabe!$T$7,"")</f>
        <v/>
      </c>
      <c r="G243" s="187" t="str">
        <f t="shared" si="23"/>
        <v/>
      </c>
      <c r="H243" s="153" t="str">
        <f>IF(AND(Eingabe!$AN$5&gt;365,Eingabe!$AE30&lt;&gt;"",Eingabe!$AF30&lt;&gt;"",Eingabe!$AG30&lt;&gt;"",Eingabe!$AH30&lt;&gt;""),"OK SJ",IF(AND(Eingabe!$AN$5&lt;=365,Eingabe!$AE31&lt;&gt;"",Eingabe!$AF31&lt;&gt;"",Eingabe!$AG31&lt;&gt;"",Eingabe!$AH31&lt;&gt;""),"OK","Daten unvollst."))</f>
        <v>Daten unvollst.</v>
      </c>
      <c r="I243" s="171">
        <f>IF(Eingabe!$AN$5&gt;365,Eingabe!$AE30,Eingabe!$AE31)</f>
        <v>0</v>
      </c>
      <c r="J243" s="190">
        <f>IF(Eingabe!$AN$5&gt;365,Eingabe!$AF30,Eingabe!$AF31)</f>
        <v>0</v>
      </c>
      <c r="K243" s="194">
        <f>IF(Eingabe!$AN$5&gt;365,Eingabe!$AG30,Eingabe!$AG31)</f>
        <v>0</v>
      </c>
      <c r="L243" s="172">
        <f>IF(Eingabe!$AN$5&gt;365,Eingabe!$AH30,Eingabe!$AH31)</f>
        <v>0</v>
      </c>
      <c r="M243" s="272" t="str">
        <f t="shared" si="24"/>
        <v>Daten unvollst.</v>
      </c>
      <c r="N243" s="196" t="str">
        <f t="shared" si="25"/>
        <v>Daten</v>
      </c>
      <c r="O243" s="104" t="str">
        <f t="shared" si="26"/>
        <v>Daten</v>
      </c>
      <c r="P243" s="200">
        <f t="shared" si="27"/>
        <v>0</v>
      </c>
      <c r="Q243" s="154">
        <f t="shared" si="28"/>
        <v>0</v>
      </c>
    </row>
    <row r="244" spans="2:17" x14ac:dyDescent="0.25">
      <c r="B244" s="103">
        <v>228</v>
      </c>
      <c r="C244" s="185">
        <f>IF(Eingabe!$AN$5&gt;365,C243+1,C243+1)</f>
        <v>15</v>
      </c>
      <c r="D244" s="164">
        <f t="shared" si="22"/>
        <v>15</v>
      </c>
      <c r="E244" s="185">
        <f>IF(AND(Eingabe!$AN$5&lt;&gt;"",Eingabe!$AN$5&lt;=365),8,IF(AND(Eingabe!$AN$5&lt;&gt;"",Eingabe!$AN$5&gt;365),8,IF(Eingabe!$AN$5="","","Fehler")))</f>
        <v>8</v>
      </c>
      <c r="F244" s="240" t="str">
        <f>IF(Eingabe!$T$7&lt;&gt;"",Eingabe!$T$7,"")</f>
        <v/>
      </c>
      <c r="G244" s="187" t="str">
        <f t="shared" si="23"/>
        <v/>
      </c>
      <c r="H244" s="153" t="str">
        <f>IF(AND(Eingabe!$AN$5&gt;365,Eingabe!$AE31&lt;&gt;"",Eingabe!$AF31&lt;&gt;"",Eingabe!$AG31&lt;&gt;"",Eingabe!$AH31&lt;&gt;""),"OK SJ",IF(AND(Eingabe!$AN$5&lt;=365,Eingabe!$AE32&lt;&gt;"",Eingabe!$AF32&lt;&gt;"",Eingabe!$AG32&lt;&gt;"",Eingabe!$AH32&lt;&gt;""),"OK","Daten unvollst."))</f>
        <v>Daten unvollst.</v>
      </c>
      <c r="I244" s="171">
        <f>IF(Eingabe!$AN$5&gt;365,Eingabe!$AE31,Eingabe!$AE32)</f>
        <v>0</v>
      </c>
      <c r="J244" s="190">
        <f>IF(Eingabe!$AN$5&gt;365,Eingabe!$AF31,Eingabe!$AF32)</f>
        <v>0</v>
      </c>
      <c r="K244" s="194">
        <f>IF(Eingabe!$AN$5&gt;365,Eingabe!$AG31,Eingabe!$AG32)</f>
        <v>0</v>
      </c>
      <c r="L244" s="172">
        <f>IF(Eingabe!$AN$5&gt;365,Eingabe!$AH31,Eingabe!$AH32)</f>
        <v>0</v>
      </c>
      <c r="M244" s="272" t="str">
        <f t="shared" si="24"/>
        <v>Daten unvollst.</v>
      </c>
      <c r="N244" s="196" t="str">
        <f t="shared" si="25"/>
        <v>Daten</v>
      </c>
      <c r="O244" s="104" t="str">
        <f t="shared" si="26"/>
        <v>Daten</v>
      </c>
      <c r="P244" s="200">
        <f t="shared" si="27"/>
        <v>0</v>
      </c>
      <c r="Q244" s="154">
        <f t="shared" si="28"/>
        <v>0</v>
      </c>
    </row>
    <row r="245" spans="2:17" x14ac:dyDescent="0.25">
      <c r="B245" s="103">
        <v>229</v>
      </c>
      <c r="C245" s="185">
        <f>IF(Eingabe!$AN$5&gt;365,C244+1,C244+1)</f>
        <v>16</v>
      </c>
      <c r="D245" s="164">
        <f t="shared" si="22"/>
        <v>16</v>
      </c>
      <c r="E245" s="185">
        <f>IF(AND(Eingabe!$AN$5&lt;&gt;"",Eingabe!$AN$5&lt;=365),8,IF(AND(Eingabe!$AN$5&lt;&gt;"",Eingabe!$AN$5&gt;365),8,IF(Eingabe!$AN$5="","","Fehler")))</f>
        <v>8</v>
      </c>
      <c r="F245" s="240" t="str">
        <f>IF(Eingabe!$T$7&lt;&gt;"",Eingabe!$T$7,"")</f>
        <v/>
      </c>
      <c r="G245" s="187" t="str">
        <f t="shared" si="23"/>
        <v/>
      </c>
      <c r="H245" s="153" t="str">
        <f>IF(AND(Eingabe!$AN$5&gt;365,Eingabe!$AE32&lt;&gt;"",Eingabe!$AF32&lt;&gt;"",Eingabe!$AG32&lt;&gt;"",Eingabe!$AH32&lt;&gt;""),"OK SJ",IF(AND(Eingabe!$AN$5&lt;=365,Eingabe!$AE33&lt;&gt;"",Eingabe!$AF33&lt;&gt;"",Eingabe!$AG33&lt;&gt;"",Eingabe!$AH33&lt;&gt;""),"OK","Daten unvollst."))</f>
        <v>Daten unvollst.</v>
      </c>
      <c r="I245" s="171">
        <f>IF(Eingabe!$AN$5&gt;365,Eingabe!$AE32,Eingabe!$AE33)</f>
        <v>0</v>
      </c>
      <c r="J245" s="190">
        <f>IF(Eingabe!$AN$5&gt;365,Eingabe!$AF32,Eingabe!$AF33)</f>
        <v>0</v>
      </c>
      <c r="K245" s="194">
        <f>IF(Eingabe!$AN$5&gt;365,Eingabe!$AG32,Eingabe!$AG33)</f>
        <v>0</v>
      </c>
      <c r="L245" s="172">
        <f>IF(Eingabe!$AN$5&gt;365,Eingabe!$AH32,Eingabe!$AH33)</f>
        <v>0</v>
      </c>
      <c r="M245" s="272" t="str">
        <f t="shared" si="24"/>
        <v>Daten unvollst.</v>
      </c>
      <c r="N245" s="196" t="str">
        <f t="shared" si="25"/>
        <v>Daten</v>
      </c>
      <c r="O245" s="104" t="str">
        <f t="shared" si="26"/>
        <v>Daten</v>
      </c>
      <c r="P245" s="200">
        <f t="shared" si="27"/>
        <v>0</v>
      </c>
      <c r="Q245" s="154">
        <f t="shared" si="28"/>
        <v>0</v>
      </c>
    </row>
    <row r="246" spans="2:17" x14ac:dyDescent="0.25">
      <c r="B246" s="103">
        <v>230</v>
      </c>
      <c r="C246" s="185">
        <f>IF(Eingabe!$AN$5&gt;365,C245+1,C245+1)</f>
        <v>17</v>
      </c>
      <c r="D246" s="164">
        <f t="shared" si="22"/>
        <v>17</v>
      </c>
      <c r="E246" s="185">
        <f>IF(AND(Eingabe!$AN$5&lt;&gt;"",Eingabe!$AN$5&lt;=365),8,IF(AND(Eingabe!$AN$5&lt;&gt;"",Eingabe!$AN$5&gt;365),8,IF(Eingabe!$AN$5="","","Fehler")))</f>
        <v>8</v>
      </c>
      <c r="F246" s="240" t="str">
        <f>IF(Eingabe!$T$7&lt;&gt;"",Eingabe!$T$7,"")</f>
        <v/>
      </c>
      <c r="G246" s="187" t="str">
        <f t="shared" si="23"/>
        <v/>
      </c>
      <c r="H246" s="153" t="str">
        <f>IF(AND(Eingabe!$AN$5&gt;365,Eingabe!$AE33&lt;&gt;"",Eingabe!$AF33&lt;&gt;"",Eingabe!$AG33&lt;&gt;"",Eingabe!$AH33&lt;&gt;""),"OK SJ",IF(AND(Eingabe!$AN$5&lt;=365,Eingabe!$AE34&lt;&gt;"",Eingabe!$AF34&lt;&gt;"",Eingabe!$AG34&lt;&gt;"",Eingabe!$AH34&lt;&gt;""),"OK","Daten unvollst."))</f>
        <v>Daten unvollst.</v>
      </c>
      <c r="I246" s="171">
        <f>IF(Eingabe!$AN$5&gt;365,Eingabe!$AE33,Eingabe!$AE34)</f>
        <v>0</v>
      </c>
      <c r="J246" s="190">
        <f>IF(Eingabe!$AN$5&gt;365,Eingabe!$AF33,Eingabe!$AF34)</f>
        <v>0</v>
      </c>
      <c r="K246" s="194">
        <f>IF(Eingabe!$AN$5&gt;365,Eingabe!$AG33,Eingabe!$AG34)</f>
        <v>0</v>
      </c>
      <c r="L246" s="172">
        <f>IF(Eingabe!$AN$5&gt;365,Eingabe!$AH33,Eingabe!$AH34)</f>
        <v>0</v>
      </c>
      <c r="M246" s="272" t="str">
        <f t="shared" si="24"/>
        <v>Daten unvollst.</v>
      </c>
      <c r="N246" s="196" t="str">
        <f t="shared" si="25"/>
        <v>Daten</v>
      </c>
      <c r="O246" s="104" t="str">
        <f t="shared" si="26"/>
        <v>Daten</v>
      </c>
      <c r="P246" s="200">
        <f t="shared" si="27"/>
        <v>0</v>
      </c>
      <c r="Q246" s="154">
        <f t="shared" si="28"/>
        <v>0</v>
      </c>
    </row>
    <row r="247" spans="2:17" x14ac:dyDescent="0.25">
      <c r="B247" s="103">
        <v>231</v>
      </c>
      <c r="C247" s="185">
        <f>IF(Eingabe!$AN$5&gt;365,C246+1,C246+1)</f>
        <v>18</v>
      </c>
      <c r="D247" s="164">
        <f t="shared" si="22"/>
        <v>18</v>
      </c>
      <c r="E247" s="185">
        <f>IF(AND(Eingabe!$AN$5&lt;&gt;"",Eingabe!$AN$5&lt;=365),8,IF(AND(Eingabe!$AN$5&lt;&gt;"",Eingabe!$AN$5&gt;365),8,IF(Eingabe!$AN$5="","","Fehler")))</f>
        <v>8</v>
      </c>
      <c r="F247" s="240" t="str">
        <f>IF(Eingabe!$T$7&lt;&gt;"",Eingabe!$T$7,"")</f>
        <v/>
      </c>
      <c r="G247" s="187" t="str">
        <f t="shared" si="23"/>
        <v/>
      </c>
      <c r="H247" s="153" t="str">
        <f>IF(AND(Eingabe!$AN$5&gt;365,Eingabe!$AE34&lt;&gt;"",Eingabe!$AF34&lt;&gt;"",Eingabe!$AG34&lt;&gt;"",Eingabe!$AH34&lt;&gt;""),"OK SJ",IF(AND(Eingabe!$AN$5&lt;=365,Eingabe!$AE35&lt;&gt;"",Eingabe!$AF35&lt;&gt;"",Eingabe!$AG35&lt;&gt;"",Eingabe!$AH35&lt;&gt;""),"OK","Daten unvollst."))</f>
        <v>Daten unvollst.</v>
      </c>
      <c r="I247" s="171">
        <f>IF(Eingabe!$AN$5&gt;365,Eingabe!$AE34,Eingabe!$AE35)</f>
        <v>0</v>
      </c>
      <c r="J247" s="190">
        <f>IF(Eingabe!$AN$5&gt;365,Eingabe!$AF34,Eingabe!$AF35)</f>
        <v>0</v>
      </c>
      <c r="K247" s="194">
        <f>IF(Eingabe!$AN$5&gt;365,Eingabe!$AG34,Eingabe!$AG35)</f>
        <v>0</v>
      </c>
      <c r="L247" s="172">
        <f>IF(Eingabe!$AN$5&gt;365,Eingabe!$AH34,Eingabe!$AH35)</f>
        <v>0</v>
      </c>
      <c r="M247" s="272" t="str">
        <f t="shared" si="24"/>
        <v>Daten unvollst.</v>
      </c>
      <c r="N247" s="196" t="str">
        <f t="shared" si="25"/>
        <v>Daten</v>
      </c>
      <c r="O247" s="104" t="str">
        <f t="shared" si="26"/>
        <v>Daten</v>
      </c>
      <c r="P247" s="200">
        <f t="shared" si="27"/>
        <v>0</v>
      </c>
      <c r="Q247" s="154">
        <f t="shared" si="28"/>
        <v>0</v>
      </c>
    </row>
    <row r="248" spans="2:17" x14ac:dyDescent="0.25">
      <c r="B248" s="103">
        <v>232</v>
      </c>
      <c r="C248" s="185">
        <f>IF(Eingabe!$AN$5&gt;365,C247+1,C247+1)</f>
        <v>19</v>
      </c>
      <c r="D248" s="164">
        <f t="shared" si="22"/>
        <v>19</v>
      </c>
      <c r="E248" s="185">
        <f>IF(AND(Eingabe!$AN$5&lt;&gt;"",Eingabe!$AN$5&lt;=365),8,IF(AND(Eingabe!$AN$5&lt;&gt;"",Eingabe!$AN$5&gt;365),8,IF(Eingabe!$AN$5="","","Fehler")))</f>
        <v>8</v>
      </c>
      <c r="F248" s="240" t="str">
        <f>IF(Eingabe!$T$7&lt;&gt;"",Eingabe!$T$7,"")</f>
        <v/>
      </c>
      <c r="G248" s="187" t="str">
        <f t="shared" si="23"/>
        <v/>
      </c>
      <c r="H248" s="153" t="str">
        <f>IF(AND(Eingabe!$AN$5&gt;365,Eingabe!$AE35&lt;&gt;"",Eingabe!$AF35&lt;&gt;"",Eingabe!$AG35&lt;&gt;"",Eingabe!$AH35&lt;&gt;""),"OK SJ",IF(AND(Eingabe!$AN$5&lt;=365,Eingabe!$AE36&lt;&gt;"",Eingabe!$AF36&lt;&gt;"",Eingabe!$AG36&lt;&gt;"",Eingabe!$AH36&lt;&gt;""),"OK","Daten unvollst."))</f>
        <v>Daten unvollst.</v>
      </c>
      <c r="I248" s="171">
        <f>IF(Eingabe!$AN$5&gt;365,Eingabe!$AE35,Eingabe!$AE36)</f>
        <v>0</v>
      </c>
      <c r="J248" s="190">
        <f>IF(Eingabe!$AN$5&gt;365,Eingabe!$AF35,Eingabe!$AF36)</f>
        <v>0</v>
      </c>
      <c r="K248" s="194">
        <f>IF(Eingabe!$AN$5&gt;365,Eingabe!$AG35,Eingabe!$AG36)</f>
        <v>0</v>
      </c>
      <c r="L248" s="172">
        <f>IF(Eingabe!$AN$5&gt;365,Eingabe!$AH35,Eingabe!$AH36)</f>
        <v>0</v>
      </c>
      <c r="M248" s="272" t="str">
        <f t="shared" si="24"/>
        <v>Daten unvollst.</v>
      </c>
      <c r="N248" s="196" t="str">
        <f t="shared" si="25"/>
        <v>Daten</v>
      </c>
      <c r="O248" s="104" t="str">
        <f t="shared" si="26"/>
        <v>Daten</v>
      </c>
      <c r="P248" s="200">
        <f t="shared" si="27"/>
        <v>0</v>
      </c>
      <c r="Q248" s="154">
        <f t="shared" si="28"/>
        <v>0</v>
      </c>
    </row>
    <row r="249" spans="2:17" x14ac:dyDescent="0.25">
      <c r="B249" s="103">
        <v>233</v>
      </c>
      <c r="C249" s="185">
        <f>IF(Eingabe!$AN$5&gt;365,C248+1,C248+1)</f>
        <v>20</v>
      </c>
      <c r="D249" s="164">
        <f t="shared" si="22"/>
        <v>20</v>
      </c>
      <c r="E249" s="185">
        <f>IF(AND(Eingabe!$AN$5&lt;&gt;"",Eingabe!$AN$5&lt;=365),8,IF(AND(Eingabe!$AN$5&lt;&gt;"",Eingabe!$AN$5&gt;365),8,IF(Eingabe!$AN$5="","","Fehler")))</f>
        <v>8</v>
      </c>
      <c r="F249" s="240" t="str">
        <f>IF(Eingabe!$T$7&lt;&gt;"",Eingabe!$T$7,"")</f>
        <v/>
      </c>
      <c r="G249" s="187" t="str">
        <f t="shared" si="23"/>
        <v/>
      </c>
      <c r="H249" s="153" t="str">
        <f>IF(AND(Eingabe!$AN$5&gt;365,Eingabe!$AE36&lt;&gt;"",Eingabe!$AF36&lt;&gt;"",Eingabe!$AG36&lt;&gt;"",Eingabe!$AH36&lt;&gt;""),"OK SJ",IF(AND(Eingabe!$AN$5&lt;=365,Eingabe!$AE37&lt;&gt;"",Eingabe!$AF37&lt;&gt;"",Eingabe!$AG37&lt;&gt;"",Eingabe!$AH37&lt;&gt;""),"OK","Daten unvollst."))</f>
        <v>Daten unvollst.</v>
      </c>
      <c r="I249" s="171">
        <f>IF(Eingabe!$AN$5&gt;365,Eingabe!$AE36,Eingabe!$AE37)</f>
        <v>0</v>
      </c>
      <c r="J249" s="190">
        <f>IF(Eingabe!$AN$5&gt;365,Eingabe!$AF36,Eingabe!$AF37)</f>
        <v>0</v>
      </c>
      <c r="K249" s="194">
        <f>IF(Eingabe!$AN$5&gt;365,Eingabe!$AG36,Eingabe!$AG37)</f>
        <v>0</v>
      </c>
      <c r="L249" s="172">
        <f>IF(Eingabe!$AN$5&gt;365,Eingabe!$AH36,Eingabe!$AH37)</f>
        <v>0</v>
      </c>
      <c r="M249" s="272" t="str">
        <f t="shared" si="24"/>
        <v>Daten unvollst.</v>
      </c>
      <c r="N249" s="196" t="str">
        <f t="shared" si="25"/>
        <v>Daten</v>
      </c>
      <c r="O249" s="104" t="str">
        <f t="shared" si="26"/>
        <v>Daten</v>
      </c>
      <c r="P249" s="200">
        <f t="shared" si="27"/>
        <v>0</v>
      </c>
      <c r="Q249" s="154">
        <f t="shared" si="28"/>
        <v>0</v>
      </c>
    </row>
    <row r="250" spans="2:17" x14ac:dyDescent="0.25">
      <c r="B250" s="103">
        <v>234</v>
      </c>
      <c r="C250" s="185">
        <f>IF(Eingabe!$AN$5&gt;365,C249+1,C249+1)</f>
        <v>21</v>
      </c>
      <c r="D250" s="164">
        <f t="shared" si="22"/>
        <v>21</v>
      </c>
      <c r="E250" s="185">
        <f>IF(AND(Eingabe!$AN$5&lt;&gt;"",Eingabe!$AN$5&lt;=365),8,IF(AND(Eingabe!$AN$5&lt;&gt;"",Eingabe!$AN$5&gt;365),8,IF(Eingabe!$AN$5="","","Fehler")))</f>
        <v>8</v>
      </c>
      <c r="F250" s="240" t="str">
        <f>IF(Eingabe!$T$7&lt;&gt;"",Eingabe!$T$7,"")</f>
        <v/>
      </c>
      <c r="G250" s="187" t="str">
        <f t="shared" si="23"/>
        <v/>
      </c>
      <c r="H250" s="153" t="str">
        <f>IF(AND(Eingabe!$AN$5&gt;365,Eingabe!$AE37&lt;&gt;"",Eingabe!$AF37&lt;&gt;"",Eingabe!$AG37&lt;&gt;"",Eingabe!$AH37&lt;&gt;""),"OK SJ",IF(AND(Eingabe!$AN$5&lt;=365,Eingabe!$AE38&lt;&gt;"",Eingabe!$AF38&lt;&gt;"",Eingabe!$AG38&lt;&gt;"",Eingabe!$AH38&lt;&gt;""),"OK","Daten unvollst."))</f>
        <v>Daten unvollst.</v>
      </c>
      <c r="I250" s="171">
        <f>IF(Eingabe!$AN$5&gt;365,Eingabe!$AE37,Eingabe!$AE38)</f>
        <v>0</v>
      </c>
      <c r="J250" s="190">
        <f>IF(Eingabe!$AN$5&gt;365,Eingabe!$AF37,Eingabe!$AF38)</f>
        <v>0</v>
      </c>
      <c r="K250" s="194">
        <f>IF(Eingabe!$AN$5&gt;365,Eingabe!$AG37,Eingabe!$AG38)</f>
        <v>0</v>
      </c>
      <c r="L250" s="172">
        <f>IF(Eingabe!$AN$5&gt;365,Eingabe!$AH37,Eingabe!$AH38)</f>
        <v>0</v>
      </c>
      <c r="M250" s="272" t="str">
        <f t="shared" si="24"/>
        <v>Daten unvollst.</v>
      </c>
      <c r="N250" s="196" t="str">
        <f t="shared" si="25"/>
        <v>Daten</v>
      </c>
      <c r="O250" s="104" t="str">
        <f t="shared" si="26"/>
        <v>Daten</v>
      </c>
      <c r="P250" s="200">
        <f t="shared" si="27"/>
        <v>0</v>
      </c>
      <c r="Q250" s="154">
        <f t="shared" si="28"/>
        <v>0</v>
      </c>
    </row>
    <row r="251" spans="2:17" x14ac:dyDescent="0.25">
      <c r="B251" s="103">
        <v>235</v>
      </c>
      <c r="C251" s="185">
        <f>IF(Eingabe!$AN$5&gt;365,C250+1,C250+1)</f>
        <v>22</v>
      </c>
      <c r="D251" s="164">
        <f t="shared" si="22"/>
        <v>22</v>
      </c>
      <c r="E251" s="185">
        <f>IF(AND(Eingabe!$AN$5&lt;&gt;"",Eingabe!$AN$5&lt;=365),8,IF(AND(Eingabe!$AN$5&lt;&gt;"",Eingabe!$AN$5&gt;365),8,IF(Eingabe!$AN$5="","","Fehler")))</f>
        <v>8</v>
      </c>
      <c r="F251" s="240" t="str">
        <f>IF(Eingabe!$T$7&lt;&gt;"",Eingabe!$T$7,"")</f>
        <v/>
      </c>
      <c r="G251" s="187" t="str">
        <f t="shared" si="23"/>
        <v/>
      </c>
      <c r="H251" s="153" t="str">
        <f>IF(AND(Eingabe!$AN$5&gt;365,Eingabe!$AE38&lt;&gt;"",Eingabe!$AF38&lt;&gt;"",Eingabe!$AG38&lt;&gt;"",Eingabe!$AH38&lt;&gt;""),"OK SJ",IF(AND(Eingabe!$AN$5&lt;=365,Eingabe!$AE39&lt;&gt;"",Eingabe!$AF39&lt;&gt;"",Eingabe!$AG39&lt;&gt;"",Eingabe!$AH39&lt;&gt;""),"OK","Daten unvollst."))</f>
        <v>Daten unvollst.</v>
      </c>
      <c r="I251" s="171">
        <f>IF(Eingabe!$AN$5&gt;365,Eingabe!$AE38,Eingabe!$AE39)</f>
        <v>0</v>
      </c>
      <c r="J251" s="190">
        <f>IF(Eingabe!$AN$5&gt;365,Eingabe!$AF38,Eingabe!$AF39)</f>
        <v>0</v>
      </c>
      <c r="K251" s="194">
        <f>IF(Eingabe!$AN$5&gt;365,Eingabe!$AG38,Eingabe!$AG39)</f>
        <v>0</v>
      </c>
      <c r="L251" s="172">
        <f>IF(Eingabe!$AN$5&gt;365,Eingabe!$AH38,Eingabe!$AH39)</f>
        <v>0</v>
      </c>
      <c r="M251" s="272" t="str">
        <f t="shared" si="24"/>
        <v>Daten unvollst.</v>
      </c>
      <c r="N251" s="196" t="str">
        <f t="shared" si="25"/>
        <v>Daten</v>
      </c>
      <c r="O251" s="104" t="str">
        <f t="shared" si="26"/>
        <v>Daten</v>
      </c>
      <c r="P251" s="200">
        <f t="shared" si="27"/>
        <v>0</v>
      </c>
      <c r="Q251" s="154">
        <f t="shared" si="28"/>
        <v>0</v>
      </c>
    </row>
    <row r="252" spans="2:17" x14ac:dyDescent="0.25">
      <c r="B252" s="103">
        <v>236</v>
      </c>
      <c r="C252" s="185">
        <f>IF(Eingabe!$AN$5&gt;365,C251+1,C251+1)</f>
        <v>23</v>
      </c>
      <c r="D252" s="164">
        <f t="shared" si="22"/>
        <v>23</v>
      </c>
      <c r="E252" s="185">
        <f>IF(AND(Eingabe!$AN$5&lt;&gt;"",Eingabe!$AN$5&lt;=365),8,IF(AND(Eingabe!$AN$5&lt;&gt;"",Eingabe!$AN$5&gt;365),8,IF(Eingabe!$AN$5="","","Fehler")))</f>
        <v>8</v>
      </c>
      <c r="F252" s="240" t="str">
        <f>IF(Eingabe!$T$7&lt;&gt;"",Eingabe!$T$7,"")</f>
        <v/>
      </c>
      <c r="G252" s="187" t="str">
        <f t="shared" si="23"/>
        <v/>
      </c>
      <c r="H252" s="153" t="str">
        <f>IF(AND(Eingabe!$AN$5&gt;365,Eingabe!$AE39&lt;&gt;"",Eingabe!$AF39&lt;&gt;"",Eingabe!$AG39&lt;&gt;"",Eingabe!$AH39&lt;&gt;""),"OK SJ",IF(AND(Eingabe!$AN$5&lt;=365,Eingabe!$AE40&lt;&gt;"",Eingabe!$AF40&lt;&gt;"",Eingabe!$AG40&lt;&gt;"",Eingabe!$AH40&lt;&gt;""),"OK","Daten unvollst."))</f>
        <v>Daten unvollst.</v>
      </c>
      <c r="I252" s="171">
        <f>IF(Eingabe!$AN$5&gt;365,Eingabe!$AE39,Eingabe!$AE40)</f>
        <v>0</v>
      </c>
      <c r="J252" s="190">
        <f>IF(Eingabe!$AN$5&gt;365,Eingabe!$AF39,Eingabe!$AF40)</f>
        <v>0</v>
      </c>
      <c r="K252" s="194">
        <f>IF(Eingabe!$AN$5&gt;365,Eingabe!$AG39,Eingabe!$AG40)</f>
        <v>0</v>
      </c>
      <c r="L252" s="172">
        <f>IF(Eingabe!$AN$5&gt;365,Eingabe!$AH39,Eingabe!$AH40)</f>
        <v>0</v>
      </c>
      <c r="M252" s="272" t="str">
        <f t="shared" si="24"/>
        <v>Daten unvollst.</v>
      </c>
      <c r="N252" s="196" t="str">
        <f t="shared" si="25"/>
        <v>Daten</v>
      </c>
      <c r="O252" s="104" t="str">
        <f t="shared" si="26"/>
        <v>Daten</v>
      </c>
      <c r="P252" s="200">
        <f t="shared" si="27"/>
        <v>0</v>
      </c>
      <c r="Q252" s="154">
        <f t="shared" si="28"/>
        <v>0</v>
      </c>
    </row>
    <row r="253" spans="2:17" x14ac:dyDescent="0.25">
      <c r="B253" s="103">
        <v>237</v>
      </c>
      <c r="C253" s="185">
        <f>IF(Eingabe!$AN$5&gt;365,C252+1,C252+1)</f>
        <v>24</v>
      </c>
      <c r="D253" s="164">
        <f t="shared" si="22"/>
        <v>24</v>
      </c>
      <c r="E253" s="185">
        <f>IF(AND(Eingabe!$AN$5&lt;&gt;"",Eingabe!$AN$5&lt;=365),8,IF(AND(Eingabe!$AN$5&lt;&gt;"",Eingabe!$AN$5&gt;365),8,IF(Eingabe!$AN$5="","","Fehler")))</f>
        <v>8</v>
      </c>
      <c r="F253" s="240" t="str">
        <f>IF(Eingabe!$T$7&lt;&gt;"",Eingabe!$T$7,"")</f>
        <v/>
      </c>
      <c r="G253" s="187" t="str">
        <f t="shared" si="23"/>
        <v/>
      </c>
      <c r="H253" s="153" t="str">
        <f>IF(AND(Eingabe!$AN$5&gt;365,Eingabe!$AE40&lt;&gt;"",Eingabe!$AF40&lt;&gt;"",Eingabe!$AG40&lt;&gt;"",Eingabe!$AH40&lt;&gt;""),"OK SJ",IF(AND(Eingabe!$AN$5&lt;=365,Eingabe!$AE41&lt;&gt;"",Eingabe!$AF41&lt;&gt;"",Eingabe!$AG41&lt;&gt;"",Eingabe!$AH41&lt;&gt;""),"OK","Daten unvollst."))</f>
        <v>Daten unvollst.</v>
      </c>
      <c r="I253" s="171">
        <f>IF(Eingabe!$AN$5&gt;365,Eingabe!$AE40,Eingabe!$AE41)</f>
        <v>0</v>
      </c>
      <c r="J253" s="190">
        <f>IF(Eingabe!$AN$5&gt;365,Eingabe!$AF40,Eingabe!$AF41)</f>
        <v>0</v>
      </c>
      <c r="K253" s="194">
        <f>IF(Eingabe!$AN$5&gt;365,Eingabe!$AG40,Eingabe!$AG41)</f>
        <v>0</v>
      </c>
      <c r="L253" s="172">
        <f>IF(Eingabe!$AN$5&gt;365,Eingabe!$AH40,Eingabe!$AH41)</f>
        <v>0</v>
      </c>
      <c r="M253" s="272" t="str">
        <f t="shared" si="24"/>
        <v>Daten unvollst.</v>
      </c>
      <c r="N253" s="196" t="str">
        <f t="shared" si="25"/>
        <v>Daten</v>
      </c>
      <c r="O253" s="104" t="str">
        <f t="shared" si="26"/>
        <v>Daten</v>
      </c>
      <c r="P253" s="200">
        <f t="shared" si="27"/>
        <v>0</v>
      </c>
      <c r="Q253" s="154">
        <f t="shared" si="28"/>
        <v>0</v>
      </c>
    </row>
    <row r="254" spans="2:17" x14ac:dyDescent="0.25">
      <c r="B254" s="103">
        <v>238</v>
      </c>
      <c r="C254" s="185">
        <f>IF(Eingabe!$AN$5&gt;365,C253+1,C253+1)</f>
        <v>25</v>
      </c>
      <c r="D254" s="164">
        <f t="shared" si="22"/>
        <v>25</v>
      </c>
      <c r="E254" s="185">
        <f>IF(AND(Eingabe!$AN$5&lt;&gt;"",Eingabe!$AN$5&lt;=365),8,IF(AND(Eingabe!$AN$5&lt;&gt;"",Eingabe!$AN$5&gt;365),8,IF(Eingabe!$AN$5="","","Fehler")))</f>
        <v>8</v>
      </c>
      <c r="F254" s="240" t="str">
        <f>IF(Eingabe!$T$7&lt;&gt;"",Eingabe!$T$7,"")</f>
        <v/>
      </c>
      <c r="G254" s="187" t="str">
        <f t="shared" si="23"/>
        <v/>
      </c>
      <c r="H254" s="153" t="str">
        <f>IF(AND(Eingabe!$AN$5&gt;365,Eingabe!$AE41&lt;&gt;"",Eingabe!$AF41&lt;&gt;"",Eingabe!$AG41&lt;&gt;"",Eingabe!$AH41&lt;&gt;""),"OK SJ",IF(AND(Eingabe!$AN$5&lt;=365,Eingabe!$AE42&lt;&gt;"",Eingabe!$AF42&lt;&gt;"",Eingabe!$AG42&lt;&gt;"",Eingabe!$AH42&lt;&gt;""),"OK","Daten unvollst."))</f>
        <v>Daten unvollst.</v>
      </c>
      <c r="I254" s="171">
        <f>IF(Eingabe!$AN$5&gt;365,Eingabe!$AE41,Eingabe!$AE42)</f>
        <v>0</v>
      </c>
      <c r="J254" s="190">
        <f>IF(Eingabe!$AN$5&gt;365,Eingabe!$AF41,Eingabe!$AF42)</f>
        <v>0</v>
      </c>
      <c r="K254" s="194">
        <f>IF(Eingabe!$AN$5&gt;365,Eingabe!$AG41,Eingabe!$AG42)</f>
        <v>0</v>
      </c>
      <c r="L254" s="172">
        <f>IF(Eingabe!$AN$5&gt;365,Eingabe!$AH41,Eingabe!$AH42)</f>
        <v>0</v>
      </c>
      <c r="M254" s="272" t="str">
        <f t="shared" si="24"/>
        <v>Daten unvollst.</v>
      </c>
      <c r="N254" s="196" t="str">
        <f t="shared" si="25"/>
        <v>Daten</v>
      </c>
      <c r="O254" s="104" t="str">
        <f t="shared" si="26"/>
        <v>Daten</v>
      </c>
      <c r="P254" s="200">
        <f t="shared" si="27"/>
        <v>0</v>
      </c>
      <c r="Q254" s="154">
        <f t="shared" si="28"/>
        <v>0</v>
      </c>
    </row>
    <row r="255" spans="2:17" x14ac:dyDescent="0.25">
      <c r="B255" s="103">
        <v>239</v>
      </c>
      <c r="C255" s="185">
        <f>IF(Eingabe!$AN$5&gt;365,C254+1,C254+1)</f>
        <v>26</v>
      </c>
      <c r="D255" s="164">
        <f t="shared" si="22"/>
        <v>26</v>
      </c>
      <c r="E255" s="185">
        <f>IF(AND(Eingabe!$AN$5&lt;&gt;"",Eingabe!$AN$5&lt;=365),8,IF(AND(Eingabe!$AN$5&lt;&gt;"",Eingabe!$AN$5&gt;365),8,IF(Eingabe!$AN$5="","","Fehler")))</f>
        <v>8</v>
      </c>
      <c r="F255" s="240" t="str">
        <f>IF(Eingabe!$T$7&lt;&gt;"",Eingabe!$T$7,"")</f>
        <v/>
      </c>
      <c r="G255" s="187" t="str">
        <f t="shared" si="23"/>
        <v/>
      </c>
      <c r="H255" s="153" t="str">
        <f>IF(AND(Eingabe!$AN$5&gt;365,Eingabe!$AE42&lt;&gt;"",Eingabe!$AF42&lt;&gt;"",Eingabe!$AG42&lt;&gt;"",Eingabe!$AH42&lt;&gt;""),"OK SJ",IF(AND(Eingabe!$AN$5&lt;=365,Eingabe!$AE43&lt;&gt;"",Eingabe!$AF43&lt;&gt;"",Eingabe!$AG43&lt;&gt;"",Eingabe!$AH43&lt;&gt;""),"OK","Daten unvollst."))</f>
        <v>Daten unvollst.</v>
      </c>
      <c r="I255" s="171">
        <f>IF(Eingabe!$AN$5&gt;365,Eingabe!$AE42,Eingabe!$AE43)</f>
        <v>0</v>
      </c>
      <c r="J255" s="190">
        <f>IF(Eingabe!$AN$5&gt;365,Eingabe!$AF42,Eingabe!$AF43)</f>
        <v>0</v>
      </c>
      <c r="K255" s="194">
        <f>IF(Eingabe!$AN$5&gt;365,Eingabe!$AG42,Eingabe!$AG43)</f>
        <v>0</v>
      </c>
      <c r="L255" s="172">
        <f>IF(Eingabe!$AN$5&gt;365,Eingabe!$AH42,Eingabe!$AH43)</f>
        <v>0</v>
      </c>
      <c r="M255" s="272" t="str">
        <f t="shared" si="24"/>
        <v>Daten unvollst.</v>
      </c>
      <c r="N255" s="196" t="str">
        <f t="shared" si="25"/>
        <v>Daten</v>
      </c>
      <c r="O255" s="104" t="str">
        <f t="shared" si="26"/>
        <v>Daten</v>
      </c>
      <c r="P255" s="200">
        <f t="shared" si="27"/>
        <v>0</v>
      </c>
      <c r="Q255" s="154">
        <f t="shared" si="28"/>
        <v>0</v>
      </c>
    </row>
    <row r="256" spans="2:17" x14ac:dyDescent="0.25">
      <c r="B256" s="103">
        <v>240</v>
      </c>
      <c r="C256" s="185">
        <f>IF(Eingabe!$AN$5&gt;365,C255+1,C255+1)</f>
        <v>27</v>
      </c>
      <c r="D256" s="164">
        <f t="shared" si="22"/>
        <v>27</v>
      </c>
      <c r="E256" s="185">
        <f>IF(AND(Eingabe!$AN$5&lt;&gt;"",Eingabe!$AN$5&lt;=365),8,IF(AND(Eingabe!$AN$5&lt;&gt;"",Eingabe!$AN$5&gt;365),8,IF(Eingabe!$AN$5="","","Fehler")))</f>
        <v>8</v>
      </c>
      <c r="F256" s="240" t="str">
        <f>IF(Eingabe!$T$7&lt;&gt;"",Eingabe!$T$7,"")</f>
        <v/>
      </c>
      <c r="G256" s="187" t="str">
        <f t="shared" si="23"/>
        <v/>
      </c>
      <c r="H256" s="153" t="str">
        <f>IF(AND(Eingabe!$AN$5&gt;365,Eingabe!$AE43&lt;&gt;"",Eingabe!$AF43&lt;&gt;"",Eingabe!$AG43&lt;&gt;"",Eingabe!$AH43&lt;&gt;""),"OK SJ",IF(AND(Eingabe!$AN$5&lt;=365,Eingabe!$AE44&lt;&gt;"",Eingabe!$AF44&lt;&gt;"",Eingabe!$AG44&lt;&gt;"",Eingabe!$AH44&lt;&gt;""),"OK","Daten unvollst."))</f>
        <v>Daten unvollst.</v>
      </c>
      <c r="I256" s="171">
        <f>IF(Eingabe!$AN$5&gt;365,Eingabe!$AE43,Eingabe!$AE44)</f>
        <v>0</v>
      </c>
      <c r="J256" s="190">
        <f>IF(Eingabe!$AN$5&gt;365,Eingabe!$AF43,Eingabe!$AF44)</f>
        <v>0</v>
      </c>
      <c r="K256" s="194">
        <f>IF(Eingabe!$AN$5&gt;365,Eingabe!$AG43,Eingabe!$AG44)</f>
        <v>0</v>
      </c>
      <c r="L256" s="172">
        <f>IF(Eingabe!$AN$5&gt;365,Eingabe!$AH43,Eingabe!$AH44)</f>
        <v>0</v>
      </c>
      <c r="M256" s="272" t="str">
        <f t="shared" si="24"/>
        <v>Daten unvollst.</v>
      </c>
      <c r="N256" s="196" t="str">
        <f t="shared" si="25"/>
        <v>Daten</v>
      </c>
      <c r="O256" s="104" t="str">
        <f t="shared" si="26"/>
        <v>Daten</v>
      </c>
      <c r="P256" s="200">
        <f t="shared" si="27"/>
        <v>0</v>
      </c>
      <c r="Q256" s="154">
        <f t="shared" si="28"/>
        <v>0</v>
      </c>
    </row>
    <row r="257" spans="2:17" x14ac:dyDescent="0.25">
      <c r="B257" s="103">
        <v>241</v>
      </c>
      <c r="C257" s="185">
        <f>IF(Eingabe!$AN$5&gt;365,C256+1,C256+1)</f>
        <v>28</v>
      </c>
      <c r="D257" s="164">
        <f t="shared" si="22"/>
        <v>28</v>
      </c>
      <c r="E257" s="185">
        <f>IF(AND(Eingabe!$AN$5&lt;&gt;"",Eingabe!$AN$5&lt;=365),8,IF(AND(Eingabe!$AN$5&lt;&gt;"",Eingabe!$AN$5&gt;365),8,IF(Eingabe!$AN$5="","","Fehler")))</f>
        <v>8</v>
      </c>
      <c r="F257" s="240" t="str">
        <f>IF(Eingabe!$T$7&lt;&gt;"",Eingabe!$T$7,"")</f>
        <v/>
      </c>
      <c r="G257" s="187" t="str">
        <f t="shared" si="23"/>
        <v/>
      </c>
      <c r="H257" s="153" t="str">
        <f>IF(AND(Eingabe!$AN$5&gt;365,Eingabe!$AE44&lt;&gt;"",Eingabe!$AF44&lt;&gt;"",Eingabe!$AG44&lt;&gt;"",Eingabe!$AH44&lt;&gt;""),"OK SJ",IF(AND(Eingabe!$AN$5&lt;=365,Eingabe!$AE45&lt;&gt;"",Eingabe!$AF45&lt;&gt;"",Eingabe!$AG45&lt;&gt;"",Eingabe!$AH45&lt;&gt;""),"OK","Daten unvollst."))</f>
        <v>Daten unvollst.</v>
      </c>
      <c r="I257" s="171">
        <f>IF(Eingabe!$AN$5&gt;365,Eingabe!$AE44,Eingabe!$AE45)</f>
        <v>0</v>
      </c>
      <c r="J257" s="190">
        <f>IF(Eingabe!$AN$5&gt;365,Eingabe!$AF44,Eingabe!$AF45)</f>
        <v>0</v>
      </c>
      <c r="K257" s="194">
        <f>IF(Eingabe!$AN$5&gt;365,Eingabe!$AG44,Eingabe!$AG45)</f>
        <v>0</v>
      </c>
      <c r="L257" s="172">
        <f>IF(Eingabe!$AN$5&gt;365,Eingabe!$AH44,Eingabe!$AH45)</f>
        <v>0</v>
      </c>
      <c r="M257" s="272" t="str">
        <f t="shared" si="24"/>
        <v>Daten unvollst.</v>
      </c>
      <c r="N257" s="196" t="str">
        <f t="shared" si="25"/>
        <v>Daten</v>
      </c>
      <c r="O257" s="104" t="str">
        <f t="shared" si="26"/>
        <v>Daten</v>
      </c>
      <c r="P257" s="200">
        <f t="shared" si="27"/>
        <v>0</v>
      </c>
      <c r="Q257" s="154">
        <f t="shared" si="28"/>
        <v>0</v>
      </c>
    </row>
    <row r="258" spans="2:17" x14ac:dyDescent="0.25">
      <c r="B258" s="103">
        <v>242</v>
      </c>
      <c r="C258" s="185">
        <f>IF(Eingabe!$AN$5&gt;365,C257+1,C257+1)</f>
        <v>29</v>
      </c>
      <c r="D258" s="164">
        <f t="shared" si="22"/>
        <v>29</v>
      </c>
      <c r="E258" s="185">
        <f>IF(AND(Eingabe!$AN$5&lt;&gt;"",Eingabe!$AN$5&lt;=365),8,IF(AND(Eingabe!$AN$5&lt;&gt;"",Eingabe!$AN$5&gt;365),8,IF(Eingabe!$AN$5="","","Fehler")))</f>
        <v>8</v>
      </c>
      <c r="F258" s="240" t="str">
        <f>IF(Eingabe!$T$7&lt;&gt;"",Eingabe!$T$7,"")</f>
        <v/>
      </c>
      <c r="G258" s="187" t="str">
        <f t="shared" si="23"/>
        <v/>
      </c>
      <c r="H258" s="153" t="str">
        <f>IF(AND(Eingabe!$AN$5&gt;365,Eingabe!$AE45&lt;&gt;"",Eingabe!$AF45&lt;&gt;"",Eingabe!$AG45&lt;&gt;"",Eingabe!$AH45&lt;&gt;""),"OK SJ",IF(AND(Eingabe!$AN$5&lt;=365,Eingabe!$AE46&lt;&gt;"",Eingabe!$AF46&lt;&gt;"",Eingabe!$AG46&lt;&gt;"",Eingabe!$AH46&lt;&gt;""),"OK","Daten unvollst."))</f>
        <v>Daten unvollst.</v>
      </c>
      <c r="I258" s="171">
        <f>IF(Eingabe!$AN$5&gt;365,Eingabe!$AE45,Eingabe!$AE46)</f>
        <v>0</v>
      </c>
      <c r="J258" s="190">
        <f>IF(Eingabe!$AN$5&gt;365,Eingabe!$AF45,Eingabe!$AF46)</f>
        <v>0</v>
      </c>
      <c r="K258" s="194">
        <f>IF(Eingabe!$AN$5&gt;365,Eingabe!$AG45,Eingabe!$AG46)</f>
        <v>0</v>
      </c>
      <c r="L258" s="172">
        <f>IF(Eingabe!$AN$5&gt;365,Eingabe!$AH45,Eingabe!$AH46)</f>
        <v>0</v>
      </c>
      <c r="M258" s="272" t="str">
        <f t="shared" si="24"/>
        <v>Daten unvollst.</v>
      </c>
      <c r="N258" s="196" t="str">
        <f t="shared" si="25"/>
        <v>Daten</v>
      </c>
      <c r="O258" s="104" t="str">
        <f t="shared" si="26"/>
        <v>Daten</v>
      </c>
      <c r="P258" s="200">
        <f t="shared" si="27"/>
        <v>0</v>
      </c>
      <c r="Q258" s="154">
        <f t="shared" si="28"/>
        <v>0</v>
      </c>
    </row>
    <row r="259" spans="2:17" x14ac:dyDescent="0.25">
      <c r="B259" s="103">
        <v>243</v>
      </c>
      <c r="C259" s="185">
        <f>IF(Eingabe!$AN$5&gt;365,30,31)</f>
        <v>30</v>
      </c>
      <c r="D259" s="164">
        <f t="shared" si="22"/>
        <v>30</v>
      </c>
      <c r="E259" s="185">
        <f>IF(AND(Eingabe!$AN$5&lt;&gt;"",Eingabe!$AN$5&lt;=365),8,IF(AND(Eingabe!$AN$5&lt;&gt;"",Eingabe!$AN$5&gt;365),8,IF(Eingabe!$AN$5="","","Fehler")))</f>
        <v>8</v>
      </c>
      <c r="F259" s="240" t="str">
        <f>IF(Eingabe!$T$7&lt;&gt;"",Eingabe!$T$7,"")</f>
        <v/>
      </c>
      <c r="G259" s="187" t="str">
        <f t="shared" si="23"/>
        <v/>
      </c>
      <c r="H259" s="153" t="str">
        <f>IF(AND(Eingabe!$AN$5&gt;365,Eingabe!$AE46&lt;&gt;"",Eingabe!$AF46&lt;&gt;"",Eingabe!$AG46&lt;&gt;"",Eingabe!$AH46&lt;&gt;""),"OK SJ",IF(AND(Eingabe!$AN$5&lt;=365,Eingabe!$AE47&lt;&gt;"",Eingabe!$AF47&lt;&gt;"",Eingabe!$AG47&lt;&gt;"",Eingabe!$AH47&lt;&gt;""),"OK","Daten unvollst."))</f>
        <v>Daten unvollst.</v>
      </c>
      <c r="I259" s="171">
        <f>IF(Eingabe!$AN$5&gt;365,Eingabe!$AE46,Eingabe!$AE47)</f>
        <v>0</v>
      </c>
      <c r="J259" s="190">
        <f>IF(Eingabe!$AN$5&gt;365,Eingabe!$AF46,Eingabe!$AF47)</f>
        <v>0</v>
      </c>
      <c r="K259" s="194">
        <f>IF(Eingabe!$AN$5&gt;365,Eingabe!$AG46,Eingabe!$AG47)</f>
        <v>0</v>
      </c>
      <c r="L259" s="172">
        <f>IF(Eingabe!$AN$5&gt;365,Eingabe!$AH46,Eingabe!$AH47)</f>
        <v>0</v>
      </c>
      <c r="M259" s="272" t="str">
        <f t="shared" si="24"/>
        <v>Daten unvollst.</v>
      </c>
      <c r="N259" s="196" t="str">
        <f t="shared" si="25"/>
        <v>Daten</v>
      </c>
      <c r="O259" s="104" t="str">
        <f t="shared" si="26"/>
        <v>Daten</v>
      </c>
      <c r="P259" s="200">
        <f t="shared" si="27"/>
        <v>0</v>
      </c>
      <c r="Q259" s="154">
        <f t="shared" si="28"/>
        <v>0</v>
      </c>
    </row>
    <row r="260" spans="2:17" x14ac:dyDescent="0.25">
      <c r="B260" s="103">
        <v>244</v>
      </c>
      <c r="C260" s="185">
        <f>IF(Eingabe!$AN$5&gt;365,31,1)</f>
        <v>31</v>
      </c>
      <c r="D260" s="164">
        <f t="shared" si="22"/>
        <v>31</v>
      </c>
      <c r="E260" s="185">
        <f>IF(AND(Eingabe!$AN$5&lt;&gt;"",Eingabe!$AN$5&lt;=365),9,IF(AND(Eingabe!$AN$5&lt;&gt;"",Eingabe!$AN$5&gt;365),8,IF(Eingabe!$AN$5="","","Fehler")))</f>
        <v>8</v>
      </c>
      <c r="F260" s="240" t="str">
        <f>IF(Eingabe!$T$7&lt;&gt;"",Eingabe!$T$7,"")</f>
        <v/>
      </c>
      <c r="G260" s="187" t="str">
        <f t="shared" si="23"/>
        <v/>
      </c>
      <c r="H260" s="153" t="str">
        <f>IF(AND(Eingabe!$AN$5&gt;365,Eingabe!$AE47&lt;&gt;"",Eingabe!$AF47&lt;&gt;"",Eingabe!$AG47&lt;&gt;"",Eingabe!$AH47&lt;&gt;""),"OK SJ",IF(AND(Eingabe!$AN$5&lt;=365,Eingabe!$AI17&lt;&gt;"",Eingabe!$AJ17&lt;&gt;"",Eingabe!$AK17&lt;&gt;"",Eingabe!$AL17&lt;&gt;""),"OK","Daten unvollst."))</f>
        <v>Daten unvollst.</v>
      </c>
      <c r="I260" s="171">
        <f>IF(Eingabe!$AN$5&gt;365,Eingabe!$AE47,Eingabe!$AI17)</f>
        <v>0</v>
      </c>
      <c r="J260" s="190">
        <f>IF(Eingabe!$AN$5&gt;365,Eingabe!$AF47,Eingabe!$AJ17)</f>
        <v>0</v>
      </c>
      <c r="K260" s="194">
        <f>IF(Eingabe!$AN$5&gt;365,Eingabe!$AG47,Eingabe!$AK17)</f>
        <v>0</v>
      </c>
      <c r="L260" s="172">
        <f>IF(Eingabe!$AN$5&gt;365,Eingabe!$AH47,Eingabe!$AL17)</f>
        <v>0</v>
      </c>
      <c r="M260" s="272" t="str">
        <f t="shared" si="24"/>
        <v>Daten unvollst.</v>
      </c>
      <c r="N260" s="196" t="str">
        <f t="shared" si="25"/>
        <v>Daten</v>
      </c>
      <c r="O260" s="104" t="str">
        <f t="shared" si="26"/>
        <v>Daten</v>
      </c>
      <c r="P260" s="200">
        <f t="shared" si="27"/>
        <v>0</v>
      </c>
      <c r="Q260" s="154">
        <f t="shared" si="28"/>
        <v>0</v>
      </c>
    </row>
    <row r="261" spans="2:17" x14ac:dyDescent="0.25">
      <c r="B261" s="103">
        <v>245</v>
      </c>
      <c r="C261" s="185">
        <f>IF(Eingabe!$AN$5&gt;365,1,2)</f>
        <v>1</v>
      </c>
      <c r="D261" s="164">
        <f t="shared" si="22"/>
        <v>1</v>
      </c>
      <c r="E261" s="185">
        <f>IF(AND(Eingabe!$AN$5&lt;&gt;"",Eingabe!$AN$5&lt;=365),9,IF(AND(Eingabe!$AN$5&lt;&gt;"",Eingabe!$AN$5&gt;365),9,IF(Eingabe!$AN$5="","","Fehler")))</f>
        <v>9</v>
      </c>
      <c r="F261" s="240" t="str">
        <f>IF(Eingabe!$T$7&lt;&gt;"",Eingabe!$T$7,"")</f>
        <v/>
      </c>
      <c r="G261" s="187" t="str">
        <f t="shared" si="23"/>
        <v/>
      </c>
      <c r="H261" s="153" t="str">
        <f>IF(AND(Eingabe!$AN$5&gt;365,Eingabe!$AI17&lt;&gt;"",Eingabe!$AJ17&lt;&gt;"",Eingabe!$AK17&lt;&gt;"",Eingabe!$AL17&lt;&gt;""),"OK SJ",IF(AND(Eingabe!$AN$5&lt;=365,Eingabe!$AI18&lt;&gt;"",Eingabe!$AJ18&lt;&gt;"",Eingabe!$AK18&lt;&gt;"",Eingabe!$AL18&lt;&gt;""),"OK","Daten unvollst."))</f>
        <v>Daten unvollst.</v>
      </c>
      <c r="I261" s="171">
        <f>IF(Eingabe!$AN$5&gt;365,Eingabe!$AI17,Eingabe!$AI18)</f>
        <v>0</v>
      </c>
      <c r="J261" s="190">
        <f>IF(Eingabe!$AN$5&gt;365,Eingabe!$AJ17,Eingabe!$AJ18)</f>
        <v>0</v>
      </c>
      <c r="K261" s="194">
        <f>IF(Eingabe!$AN$5&gt;365,Eingabe!$AK17,Eingabe!$AK18)</f>
        <v>0</v>
      </c>
      <c r="L261" s="172">
        <f>IF(Eingabe!$AN$5&gt;365,Eingabe!$AL17,Eingabe!$AL18)</f>
        <v>0</v>
      </c>
      <c r="M261" s="272" t="str">
        <f t="shared" si="24"/>
        <v>Daten unvollst.</v>
      </c>
      <c r="N261" s="196" t="str">
        <f t="shared" si="25"/>
        <v>Daten</v>
      </c>
      <c r="O261" s="104" t="str">
        <f t="shared" si="26"/>
        <v>Daten</v>
      </c>
      <c r="P261" s="200">
        <f t="shared" si="27"/>
        <v>0</v>
      </c>
      <c r="Q261" s="154">
        <f t="shared" si="28"/>
        <v>0</v>
      </c>
    </row>
    <row r="262" spans="2:17" x14ac:dyDescent="0.25">
      <c r="B262" s="103">
        <v>246</v>
      </c>
      <c r="C262" s="185">
        <f>IF(Eingabe!$AN$5&gt;365,C261+1,C261+1)</f>
        <v>2</v>
      </c>
      <c r="D262" s="164">
        <f t="shared" si="22"/>
        <v>2</v>
      </c>
      <c r="E262" s="185">
        <f>IF(AND(Eingabe!$AN$5&lt;&gt;"",Eingabe!$AN$5&lt;=365),9,IF(AND(Eingabe!$AN$5&lt;&gt;"",Eingabe!$AN$5&gt;365),9,IF(Eingabe!$AN$5="","","Fehler")))</f>
        <v>9</v>
      </c>
      <c r="F262" s="240" t="str">
        <f>IF(Eingabe!$T$7&lt;&gt;"",Eingabe!$T$7,"")</f>
        <v/>
      </c>
      <c r="G262" s="187" t="str">
        <f t="shared" si="23"/>
        <v/>
      </c>
      <c r="H262" s="153" t="str">
        <f>IF(AND(Eingabe!$AN$5&gt;365,Eingabe!$AI18&lt;&gt;"",Eingabe!$AJ18&lt;&gt;"",Eingabe!$AK18&lt;&gt;"",Eingabe!$AL18&lt;&gt;""),"OK SJ",IF(AND(Eingabe!$AN$5&lt;=365,Eingabe!$AI19&lt;&gt;"",Eingabe!$AJ19&lt;&gt;"",Eingabe!$AK19&lt;&gt;"",Eingabe!$AL19&lt;&gt;""),"OK","Daten unvollst."))</f>
        <v>Daten unvollst.</v>
      </c>
      <c r="I262" s="171">
        <f>IF(Eingabe!$AN$5&gt;365,Eingabe!$AI18,Eingabe!$AI19)</f>
        <v>0</v>
      </c>
      <c r="J262" s="190">
        <f>IF(Eingabe!$AN$5&gt;365,Eingabe!$AJ18,Eingabe!$AJ19)</f>
        <v>0</v>
      </c>
      <c r="K262" s="194">
        <f>IF(Eingabe!$AN$5&gt;365,Eingabe!$AK18,Eingabe!$AK19)</f>
        <v>0</v>
      </c>
      <c r="L262" s="172">
        <f>IF(Eingabe!$AN$5&gt;365,Eingabe!$AL18,Eingabe!$AL19)</f>
        <v>0</v>
      </c>
      <c r="M262" s="272" t="str">
        <f t="shared" si="24"/>
        <v>Daten unvollst.</v>
      </c>
      <c r="N262" s="196" t="str">
        <f t="shared" si="25"/>
        <v>Daten</v>
      </c>
      <c r="O262" s="104" t="str">
        <f t="shared" si="26"/>
        <v>Daten</v>
      </c>
      <c r="P262" s="200">
        <f t="shared" si="27"/>
        <v>0</v>
      </c>
      <c r="Q262" s="154">
        <f t="shared" si="28"/>
        <v>0</v>
      </c>
    </row>
    <row r="263" spans="2:17" x14ac:dyDescent="0.25">
      <c r="B263" s="103">
        <v>247</v>
      </c>
      <c r="C263" s="185">
        <f>IF(Eingabe!$AN$5&gt;365,C262+1,C262+1)</f>
        <v>3</v>
      </c>
      <c r="D263" s="164">
        <f t="shared" si="22"/>
        <v>3</v>
      </c>
      <c r="E263" s="185">
        <f>IF(AND(Eingabe!$AN$5&lt;&gt;"",Eingabe!$AN$5&lt;=365),9,IF(AND(Eingabe!$AN$5&lt;&gt;"",Eingabe!$AN$5&gt;365),9,IF(Eingabe!$AN$5="","","Fehler")))</f>
        <v>9</v>
      </c>
      <c r="F263" s="240" t="str">
        <f>IF(Eingabe!$T$7&lt;&gt;"",Eingabe!$T$7,"")</f>
        <v/>
      </c>
      <c r="G263" s="187" t="str">
        <f t="shared" si="23"/>
        <v/>
      </c>
      <c r="H263" s="153" t="str">
        <f>IF(AND(Eingabe!$AN$5&gt;365,Eingabe!$AI19&lt;&gt;"",Eingabe!$AJ19&lt;&gt;"",Eingabe!$AK19&lt;&gt;"",Eingabe!$AL19&lt;&gt;""),"OK SJ",IF(AND(Eingabe!$AN$5&lt;=365,Eingabe!$AI20&lt;&gt;"",Eingabe!$AJ20&lt;&gt;"",Eingabe!$AK20&lt;&gt;"",Eingabe!$AL20&lt;&gt;""),"OK","Daten unvollst."))</f>
        <v>Daten unvollst.</v>
      </c>
      <c r="I263" s="171">
        <f>IF(Eingabe!$AN$5&gt;365,Eingabe!$AI19,Eingabe!$AI20)</f>
        <v>0</v>
      </c>
      <c r="J263" s="190">
        <f>IF(Eingabe!$AN$5&gt;365,Eingabe!$AJ19,Eingabe!$AJ20)</f>
        <v>0</v>
      </c>
      <c r="K263" s="194">
        <f>IF(Eingabe!$AN$5&gt;365,Eingabe!$AK19,Eingabe!$AK20)</f>
        <v>0</v>
      </c>
      <c r="L263" s="172">
        <f>IF(Eingabe!$AN$5&gt;365,Eingabe!$AL19,Eingabe!$AL20)</f>
        <v>0</v>
      </c>
      <c r="M263" s="272" t="str">
        <f t="shared" si="24"/>
        <v>Daten unvollst.</v>
      </c>
      <c r="N263" s="196" t="str">
        <f t="shared" si="25"/>
        <v>Daten</v>
      </c>
      <c r="O263" s="104" t="str">
        <f t="shared" si="26"/>
        <v>Daten</v>
      </c>
      <c r="P263" s="200">
        <f t="shared" si="27"/>
        <v>0</v>
      </c>
      <c r="Q263" s="154">
        <f t="shared" si="28"/>
        <v>0</v>
      </c>
    </row>
    <row r="264" spans="2:17" x14ac:dyDescent="0.25">
      <c r="B264" s="103">
        <v>248</v>
      </c>
      <c r="C264" s="185">
        <f>IF(Eingabe!$AN$5&gt;365,C263+1,C263+1)</f>
        <v>4</v>
      </c>
      <c r="D264" s="164">
        <f t="shared" si="22"/>
        <v>4</v>
      </c>
      <c r="E264" s="185">
        <f>IF(AND(Eingabe!$AN$5&lt;&gt;"",Eingabe!$AN$5&lt;=365),9,IF(AND(Eingabe!$AN$5&lt;&gt;"",Eingabe!$AN$5&gt;365),9,IF(Eingabe!$AN$5="","","Fehler")))</f>
        <v>9</v>
      </c>
      <c r="F264" s="240" t="str">
        <f>IF(Eingabe!$T$7&lt;&gt;"",Eingabe!$T$7,"")</f>
        <v/>
      </c>
      <c r="G264" s="187" t="str">
        <f t="shared" si="23"/>
        <v/>
      </c>
      <c r="H264" s="153" t="str">
        <f>IF(AND(Eingabe!$AN$5&gt;365,Eingabe!$AI20&lt;&gt;"",Eingabe!$AJ20&lt;&gt;"",Eingabe!$AK20&lt;&gt;"",Eingabe!$AL20&lt;&gt;""),"OK SJ",IF(AND(Eingabe!$AN$5&lt;=365,Eingabe!$AI21&lt;&gt;"",Eingabe!$AJ21&lt;&gt;"",Eingabe!$AK21&lt;&gt;"",Eingabe!$AL21&lt;&gt;""),"OK","Daten unvollst."))</f>
        <v>Daten unvollst.</v>
      </c>
      <c r="I264" s="171">
        <f>IF(Eingabe!$AN$5&gt;365,Eingabe!$AI20,Eingabe!$AI21)</f>
        <v>0</v>
      </c>
      <c r="J264" s="190">
        <f>IF(Eingabe!$AN$5&gt;365,Eingabe!$AJ20,Eingabe!$AJ21)</f>
        <v>0</v>
      </c>
      <c r="K264" s="194">
        <f>IF(Eingabe!$AN$5&gt;365,Eingabe!$AK20,Eingabe!$AK21)</f>
        <v>0</v>
      </c>
      <c r="L264" s="172">
        <f>IF(Eingabe!$AN$5&gt;365,Eingabe!$AL20,Eingabe!$AL21)</f>
        <v>0</v>
      </c>
      <c r="M264" s="272" t="str">
        <f t="shared" si="24"/>
        <v>Daten unvollst.</v>
      </c>
      <c r="N264" s="196" t="str">
        <f t="shared" si="25"/>
        <v>Daten</v>
      </c>
      <c r="O264" s="104" t="str">
        <f t="shared" si="26"/>
        <v>Daten</v>
      </c>
      <c r="P264" s="200">
        <f t="shared" si="27"/>
        <v>0</v>
      </c>
      <c r="Q264" s="154">
        <f t="shared" si="28"/>
        <v>0</v>
      </c>
    </row>
    <row r="265" spans="2:17" x14ac:dyDescent="0.25">
      <c r="B265" s="103">
        <v>249</v>
      </c>
      <c r="C265" s="185">
        <f>IF(Eingabe!$AN$5&gt;365,C264+1,C264+1)</f>
        <v>5</v>
      </c>
      <c r="D265" s="164">
        <f t="shared" si="22"/>
        <v>5</v>
      </c>
      <c r="E265" s="185">
        <f>IF(AND(Eingabe!$AN$5&lt;&gt;"",Eingabe!$AN$5&lt;=365),9,IF(AND(Eingabe!$AN$5&lt;&gt;"",Eingabe!$AN$5&gt;365),9,IF(Eingabe!$AN$5="","","Fehler")))</f>
        <v>9</v>
      </c>
      <c r="F265" s="240" t="str">
        <f>IF(Eingabe!$T$7&lt;&gt;"",Eingabe!$T$7,"")</f>
        <v/>
      </c>
      <c r="G265" s="187" t="str">
        <f t="shared" si="23"/>
        <v/>
      </c>
      <c r="H265" s="153" t="str">
        <f>IF(AND(Eingabe!$AN$5&gt;365,Eingabe!$AI21&lt;&gt;"",Eingabe!$AJ21&lt;&gt;"",Eingabe!$AK21&lt;&gt;"",Eingabe!$AL21&lt;&gt;""),"OK SJ",IF(AND(Eingabe!$AN$5&lt;=365,Eingabe!$AI22&lt;&gt;"",Eingabe!$AJ22&lt;&gt;"",Eingabe!$AK22&lt;&gt;"",Eingabe!$AL22&lt;&gt;""),"OK","Daten unvollst."))</f>
        <v>Daten unvollst.</v>
      </c>
      <c r="I265" s="171">
        <f>IF(Eingabe!$AN$5&gt;365,Eingabe!$AI21,Eingabe!$AI22)</f>
        <v>0</v>
      </c>
      <c r="J265" s="190">
        <f>IF(Eingabe!$AN$5&gt;365,Eingabe!$AJ21,Eingabe!$AJ22)</f>
        <v>0</v>
      </c>
      <c r="K265" s="194">
        <f>IF(Eingabe!$AN$5&gt;365,Eingabe!$AK21,Eingabe!$AK22)</f>
        <v>0</v>
      </c>
      <c r="L265" s="172">
        <f>IF(Eingabe!$AN$5&gt;365,Eingabe!$AL21,Eingabe!$AL22)</f>
        <v>0</v>
      </c>
      <c r="M265" s="272" t="str">
        <f t="shared" si="24"/>
        <v>Daten unvollst.</v>
      </c>
      <c r="N265" s="196" t="str">
        <f t="shared" si="25"/>
        <v>Daten</v>
      </c>
      <c r="O265" s="104" t="str">
        <f t="shared" si="26"/>
        <v>Daten</v>
      </c>
      <c r="P265" s="200">
        <f t="shared" si="27"/>
        <v>0</v>
      </c>
      <c r="Q265" s="154">
        <f t="shared" si="28"/>
        <v>0</v>
      </c>
    </row>
    <row r="266" spans="2:17" x14ac:dyDescent="0.25">
      <c r="B266" s="103">
        <v>250</v>
      </c>
      <c r="C266" s="185">
        <f>IF(Eingabe!$AN$5&gt;365,C265+1,C265+1)</f>
        <v>6</v>
      </c>
      <c r="D266" s="164">
        <f t="shared" si="22"/>
        <v>6</v>
      </c>
      <c r="E266" s="185">
        <f>IF(AND(Eingabe!$AN$5&lt;&gt;"",Eingabe!$AN$5&lt;=365),9,IF(AND(Eingabe!$AN$5&lt;&gt;"",Eingabe!$AN$5&gt;365),9,IF(Eingabe!$AN$5="","","Fehler")))</f>
        <v>9</v>
      </c>
      <c r="F266" s="240" t="str">
        <f>IF(Eingabe!$T$7&lt;&gt;"",Eingabe!$T$7,"")</f>
        <v/>
      </c>
      <c r="G266" s="187" t="str">
        <f t="shared" si="23"/>
        <v/>
      </c>
      <c r="H266" s="153" t="str">
        <f>IF(AND(Eingabe!$AN$5&gt;365,Eingabe!$AI22&lt;&gt;"",Eingabe!$AJ22&lt;&gt;"",Eingabe!$AK22&lt;&gt;"",Eingabe!$AL22&lt;&gt;""),"OK SJ",IF(AND(Eingabe!$AN$5&lt;=365,Eingabe!$AI23&lt;&gt;"",Eingabe!$AJ23&lt;&gt;"",Eingabe!$AK23&lt;&gt;"",Eingabe!$AL23&lt;&gt;""),"OK","Daten unvollst."))</f>
        <v>Daten unvollst.</v>
      </c>
      <c r="I266" s="171">
        <f>IF(Eingabe!$AN$5&gt;365,Eingabe!$AI22,Eingabe!$AI23)</f>
        <v>0</v>
      </c>
      <c r="J266" s="190">
        <f>IF(Eingabe!$AN$5&gt;365,Eingabe!$AJ22,Eingabe!$AJ23)</f>
        <v>0</v>
      </c>
      <c r="K266" s="194">
        <f>IF(Eingabe!$AN$5&gt;365,Eingabe!$AK22,Eingabe!$AK23)</f>
        <v>0</v>
      </c>
      <c r="L266" s="172">
        <f>IF(Eingabe!$AN$5&gt;365,Eingabe!$AL22,Eingabe!$AL23)</f>
        <v>0</v>
      </c>
      <c r="M266" s="272" t="str">
        <f t="shared" si="24"/>
        <v>Daten unvollst.</v>
      </c>
      <c r="N266" s="196" t="str">
        <f t="shared" si="25"/>
        <v>Daten</v>
      </c>
      <c r="O266" s="104" t="str">
        <f t="shared" si="26"/>
        <v>Daten</v>
      </c>
      <c r="P266" s="200">
        <f t="shared" si="27"/>
        <v>0</v>
      </c>
      <c r="Q266" s="154">
        <f t="shared" si="28"/>
        <v>0</v>
      </c>
    </row>
    <row r="267" spans="2:17" x14ac:dyDescent="0.25">
      <c r="B267" s="103">
        <v>251</v>
      </c>
      <c r="C267" s="185">
        <f>IF(Eingabe!$AN$5&gt;365,C266+1,C266+1)</f>
        <v>7</v>
      </c>
      <c r="D267" s="164">
        <f t="shared" si="22"/>
        <v>7</v>
      </c>
      <c r="E267" s="185">
        <f>IF(AND(Eingabe!$AN$5&lt;&gt;"",Eingabe!$AN$5&lt;=365),9,IF(AND(Eingabe!$AN$5&lt;&gt;"",Eingabe!$AN$5&gt;365),9,IF(Eingabe!$AN$5="","","Fehler")))</f>
        <v>9</v>
      </c>
      <c r="F267" s="240" t="str">
        <f>IF(Eingabe!$T$7&lt;&gt;"",Eingabe!$T$7,"")</f>
        <v/>
      </c>
      <c r="G267" s="187" t="str">
        <f t="shared" si="23"/>
        <v/>
      </c>
      <c r="H267" s="153" t="str">
        <f>IF(AND(Eingabe!$AN$5&gt;365,Eingabe!$AI23&lt;&gt;"",Eingabe!$AJ23&lt;&gt;"",Eingabe!$AK23&lt;&gt;"",Eingabe!$AL23&lt;&gt;""),"OK SJ",IF(AND(Eingabe!$AN$5&lt;=365,Eingabe!$AI24&lt;&gt;"",Eingabe!$AJ24&lt;&gt;"",Eingabe!$AK24&lt;&gt;"",Eingabe!$AL24&lt;&gt;""),"OK","Daten unvollst."))</f>
        <v>Daten unvollst.</v>
      </c>
      <c r="I267" s="171">
        <f>IF(Eingabe!$AN$5&gt;365,Eingabe!$AI23,Eingabe!$AI24)</f>
        <v>0</v>
      </c>
      <c r="J267" s="190">
        <f>IF(Eingabe!$AN$5&gt;365,Eingabe!$AJ23,Eingabe!$AJ24)</f>
        <v>0</v>
      </c>
      <c r="K267" s="194">
        <f>IF(Eingabe!$AN$5&gt;365,Eingabe!$AK23,Eingabe!$AK24)</f>
        <v>0</v>
      </c>
      <c r="L267" s="172">
        <f>IF(Eingabe!$AN$5&gt;365,Eingabe!$AL23,Eingabe!$AL24)</f>
        <v>0</v>
      </c>
      <c r="M267" s="272" t="str">
        <f t="shared" si="24"/>
        <v>Daten unvollst.</v>
      </c>
      <c r="N267" s="196" t="str">
        <f t="shared" si="25"/>
        <v>Daten</v>
      </c>
      <c r="O267" s="104" t="str">
        <f t="shared" si="26"/>
        <v>Daten</v>
      </c>
      <c r="P267" s="200">
        <f t="shared" si="27"/>
        <v>0</v>
      </c>
      <c r="Q267" s="154">
        <f t="shared" si="28"/>
        <v>0</v>
      </c>
    </row>
    <row r="268" spans="2:17" x14ac:dyDescent="0.25">
      <c r="B268" s="103">
        <v>252</v>
      </c>
      <c r="C268" s="185">
        <f>IF(Eingabe!$AN$5&gt;365,C267+1,C267+1)</f>
        <v>8</v>
      </c>
      <c r="D268" s="164">
        <f t="shared" si="22"/>
        <v>8</v>
      </c>
      <c r="E268" s="185">
        <f>IF(AND(Eingabe!$AN$5&lt;&gt;"",Eingabe!$AN$5&lt;=365),9,IF(AND(Eingabe!$AN$5&lt;&gt;"",Eingabe!$AN$5&gt;365),9,IF(Eingabe!$AN$5="","","Fehler")))</f>
        <v>9</v>
      </c>
      <c r="F268" s="240" t="str">
        <f>IF(Eingabe!$T$7&lt;&gt;"",Eingabe!$T$7,"")</f>
        <v/>
      </c>
      <c r="G268" s="187" t="str">
        <f t="shared" si="23"/>
        <v/>
      </c>
      <c r="H268" s="153" t="str">
        <f>IF(AND(Eingabe!$AN$5&gt;365,Eingabe!$AI24&lt;&gt;"",Eingabe!$AJ24&lt;&gt;"",Eingabe!$AK24&lt;&gt;"",Eingabe!$AL24&lt;&gt;""),"OK SJ",IF(AND(Eingabe!$AN$5&lt;=365,Eingabe!$AI25&lt;&gt;"",Eingabe!$AJ25&lt;&gt;"",Eingabe!$AK25&lt;&gt;"",Eingabe!$AL25&lt;&gt;""),"OK","Daten unvollst."))</f>
        <v>Daten unvollst.</v>
      </c>
      <c r="I268" s="171">
        <f>IF(Eingabe!$AN$5&gt;365,Eingabe!$AI24,Eingabe!$AI25)</f>
        <v>0</v>
      </c>
      <c r="J268" s="190">
        <f>IF(Eingabe!$AN$5&gt;365,Eingabe!$AJ24,Eingabe!$AJ25)</f>
        <v>0</v>
      </c>
      <c r="K268" s="194">
        <f>IF(Eingabe!$AN$5&gt;365,Eingabe!$AK24,Eingabe!$AK25)</f>
        <v>0</v>
      </c>
      <c r="L268" s="172">
        <f>IF(Eingabe!$AN$5&gt;365,Eingabe!$AL24,Eingabe!$AL25)</f>
        <v>0</v>
      </c>
      <c r="M268" s="272" t="str">
        <f t="shared" si="24"/>
        <v>Daten unvollst.</v>
      </c>
      <c r="N268" s="196" t="str">
        <f t="shared" si="25"/>
        <v>Daten</v>
      </c>
      <c r="O268" s="104" t="str">
        <f t="shared" si="26"/>
        <v>Daten</v>
      </c>
      <c r="P268" s="200">
        <f t="shared" si="27"/>
        <v>0</v>
      </c>
      <c r="Q268" s="154">
        <f t="shared" si="28"/>
        <v>0</v>
      </c>
    </row>
    <row r="269" spans="2:17" x14ac:dyDescent="0.25">
      <c r="B269" s="103">
        <v>253</v>
      </c>
      <c r="C269" s="185">
        <f>IF(Eingabe!$AN$5&gt;365,C268+1,C268+1)</f>
        <v>9</v>
      </c>
      <c r="D269" s="164">
        <f t="shared" si="22"/>
        <v>9</v>
      </c>
      <c r="E269" s="185">
        <f>IF(AND(Eingabe!$AN$5&lt;&gt;"",Eingabe!$AN$5&lt;=365),9,IF(AND(Eingabe!$AN$5&lt;&gt;"",Eingabe!$AN$5&gt;365),9,IF(Eingabe!$AN$5="","","Fehler")))</f>
        <v>9</v>
      </c>
      <c r="F269" s="240" t="str">
        <f>IF(Eingabe!$T$7&lt;&gt;"",Eingabe!$T$7,"")</f>
        <v/>
      </c>
      <c r="G269" s="187" t="str">
        <f t="shared" si="23"/>
        <v/>
      </c>
      <c r="H269" s="153" t="str">
        <f>IF(AND(Eingabe!$AN$5&gt;365,Eingabe!$AI25&lt;&gt;"",Eingabe!$AJ25&lt;&gt;"",Eingabe!$AK25&lt;&gt;"",Eingabe!$AL25&lt;&gt;""),"OK SJ",IF(AND(Eingabe!$AN$5&lt;=365,Eingabe!$AI26&lt;&gt;"",Eingabe!$AJ26&lt;&gt;"",Eingabe!$AK26&lt;&gt;"",Eingabe!$AL26&lt;&gt;""),"OK","Daten unvollst."))</f>
        <v>Daten unvollst.</v>
      </c>
      <c r="I269" s="171">
        <f>IF(Eingabe!$AN$5&gt;365,Eingabe!$AI25,Eingabe!$AI26)</f>
        <v>0</v>
      </c>
      <c r="J269" s="190">
        <f>IF(Eingabe!$AN$5&gt;365,Eingabe!$AJ25,Eingabe!$AJ26)</f>
        <v>0</v>
      </c>
      <c r="K269" s="194">
        <f>IF(Eingabe!$AN$5&gt;365,Eingabe!$AK25,Eingabe!$AK26)</f>
        <v>0</v>
      </c>
      <c r="L269" s="172">
        <f>IF(Eingabe!$AN$5&gt;365,Eingabe!$AL25,Eingabe!$AL26)</f>
        <v>0</v>
      </c>
      <c r="M269" s="272" t="str">
        <f t="shared" si="24"/>
        <v>Daten unvollst.</v>
      </c>
      <c r="N269" s="196" t="str">
        <f t="shared" si="25"/>
        <v>Daten</v>
      </c>
      <c r="O269" s="104" t="str">
        <f t="shared" si="26"/>
        <v>Daten</v>
      </c>
      <c r="P269" s="200">
        <f t="shared" si="27"/>
        <v>0</v>
      </c>
      <c r="Q269" s="154">
        <f t="shared" si="28"/>
        <v>0</v>
      </c>
    </row>
    <row r="270" spans="2:17" x14ac:dyDescent="0.25">
      <c r="B270" s="103">
        <v>254</v>
      </c>
      <c r="C270" s="185">
        <f>IF(Eingabe!$AN$5&gt;365,C269+1,C269+1)</f>
        <v>10</v>
      </c>
      <c r="D270" s="164">
        <f t="shared" si="22"/>
        <v>10</v>
      </c>
      <c r="E270" s="185">
        <f>IF(AND(Eingabe!$AN$5&lt;&gt;"",Eingabe!$AN$5&lt;=365),9,IF(AND(Eingabe!$AN$5&lt;&gt;"",Eingabe!$AN$5&gt;365),9,IF(Eingabe!$AN$5="","","Fehler")))</f>
        <v>9</v>
      </c>
      <c r="F270" s="240" t="str">
        <f>IF(Eingabe!$T$7&lt;&gt;"",Eingabe!$T$7,"")</f>
        <v/>
      </c>
      <c r="G270" s="187" t="str">
        <f t="shared" si="23"/>
        <v/>
      </c>
      <c r="H270" s="153" t="str">
        <f>IF(AND(Eingabe!$AN$5&gt;365,Eingabe!$AI26&lt;&gt;"",Eingabe!$AJ26&lt;&gt;"",Eingabe!$AK26&lt;&gt;"",Eingabe!$AL26&lt;&gt;""),"OK SJ",IF(AND(Eingabe!$AN$5&lt;=365,Eingabe!$AI27&lt;&gt;"",Eingabe!$AJ27&lt;&gt;"",Eingabe!$AK27&lt;&gt;"",Eingabe!$AL27&lt;&gt;""),"OK","Daten unvollst."))</f>
        <v>Daten unvollst.</v>
      </c>
      <c r="I270" s="171">
        <f>IF(Eingabe!$AN$5&gt;365,Eingabe!$AI26,Eingabe!$AI27)</f>
        <v>0</v>
      </c>
      <c r="J270" s="190">
        <f>IF(Eingabe!$AN$5&gt;365,Eingabe!$AJ26,Eingabe!$AJ27)</f>
        <v>0</v>
      </c>
      <c r="K270" s="194">
        <f>IF(Eingabe!$AN$5&gt;365,Eingabe!$AK26,Eingabe!$AK27)</f>
        <v>0</v>
      </c>
      <c r="L270" s="172">
        <f>IF(Eingabe!$AN$5&gt;365,Eingabe!$AL26,Eingabe!$AL27)</f>
        <v>0</v>
      </c>
      <c r="M270" s="272" t="str">
        <f t="shared" si="24"/>
        <v>Daten unvollst.</v>
      </c>
      <c r="N270" s="196" t="str">
        <f t="shared" si="25"/>
        <v>Daten</v>
      </c>
      <c r="O270" s="104" t="str">
        <f t="shared" si="26"/>
        <v>Daten</v>
      </c>
      <c r="P270" s="200">
        <f t="shared" si="27"/>
        <v>0</v>
      </c>
      <c r="Q270" s="154">
        <f t="shared" si="28"/>
        <v>0</v>
      </c>
    </row>
    <row r="271" spans="2:17" x14ac:dyDescent="0.25">
      <c r="B271" s="103">
        <v>255</v>
      </c>
      <c r="C271" s="185">
        <f>IF(Eingabe!$AN$5&gt;365,C270+1,C270+1)</f>
        <v>11</v>
      </c>
      <c r="D271" s="164">
        <f t="shared" si="22"/>
        <v>11</v>
      </c>
      <c r="E271" s="185">
        <f>IF(AND(Eingabe!$AN$5&lt;&gt;"",Eingabe!$AN$5&lt;=365),9,IF(AND(Eingabe!$AN$5&lt;&gt;"",Eingabe!$AN$5&gt;365),9,IF(Eingabe!$AN$5="","","Fehler")))</f>
        <v>9</v>
      </c>
      <c r="F271" s="240" t="str">
        <f>IF(Eingabe!$T$7&lt;&gt;"",Eingabe!$T$7,"")</f>
        <v/>
      </c>
      <c r="G271" s="187" t="str">
        <f t="shared" si="23"/>
        <v/>
      </c>
      <c r="H271" s="153" t="str">
        <f>IF(AND(Eingabe!$AN$5&gt;365,Eingabe!$AI27&lt;&gt;"",Eingabe!$AJ27&lt;&gt;"",Eingabe!$AK27&lt;&gt;"",Eingabe!$AL27&lt;&gt;""),"OK SJ",IF(AND(Eingabe!$AN$5&lt;=365,Eingabe!$AI28&lt;&gt;"",Eingabe!$AJ28&lt;&gt;"",Eingabe!$AK28&lt;&gt;"",Eingabe!$AL28&lt;&gt;""),"OK","Daten unvollst."))</f>
        <v>Daten unvollst.</v>
      </c>
      <c r="I271" s="171">
        <f>IF(Eingabe!$AN$5&gt;365,Eingabe!$AI27,Eingabe!$AI28)</f>
        <v>0</v>
      </c>
      <c r="J271" s="190">
        <f>IF(Eingabe!$AN$5&gt;365,Eingabe!$AJ27,Eingabe!$AJ28)</f>
        <v>0</v>
      </c>
      <c r="K271" s="194">
        <f>IF(Eingabe!$AN$5&gt;365,Eingabe!$AK27,Eingabe!$AK28)</f>
        <v>0</v>
      </c>
      <c r="L271" s="172">
        <f>IF(Eingabe!$AN$5&gt;365,Eingabe!$AL27,Eingabe!$AL28)</f>
        <v>0</v>
      </c>
      <c r="M271" s="272" t="str">
        <f t="shared" si="24"/>
        <v>Daten unvollst.</v>
      </c>
      <c r="N271" s="196" t="str">
        <f t="shared" si="25"/>
        <v>Daten</v>
      </c>
      <c r="O271" s="104" t="str">
        <f t="shared" si="26"/>
        <v>Daten</v>
      </c>
      <c r="P271" s="200">
        <f t="shared" si="27"/>
        <v>0</v>
      </c>
      <c r="Q271" s="154">
        <f t="shared" si="28"/>
        <v>0</v>
      </c>
    </row>
    <row r="272" spans="2:17" x14ac:dyDescent="0.25">
      <c r="B272" s="103">
        <v>256</v>
      </c>
      <c r="C272" s="185">
        <f>IF(Eingabe!$AN$5&gt;365,C271+1,C271+1)</f>
        <v>12</v>
      </c>
      <c r="D272" s="164">
        <f t="shared" si="22"/>
        <v>12</v>
      </c>
      <c r="E272" s="185">
        <f>IF(AND(Eingabe!$AN$5&lt;&gt;"",Eingabe!$AN$5&lt;=365),9,IF(AND(Eingabe!$AN$5&lt;&gt;"",Eingabe!$AN$5&gt;365),9,IF(Eingabe!$AN$5="","","Fehler")))</f>
        <v>9</v>
      </c>
      <c r="F272" s="240" t="str">
        <f>IF(Eingabe!$T$7&lt;&gt;"",Eingabe!$T$7,"")</f>
        <v/>
      </c>
      <c r="G272" s="187" t="str">
        <f t="shared" si="23"/>
        <v/>
      </c>
      <c r="H272" s="153" t="str">
        <f>IF(AND(Eingabe!$AN$5&gt;365,Eingabe!$AI28&lt;&gt;"",Eingabe!$AJ28&lt;&gt;"",Eingabe!$AK28&lt;&gt;"",Eingabe!$AL28&lt;&gt;""),"OK SJ",IF(AND(Eingabe!$AN$5&lt;=365,Eingabe!$AI29&lt;&gt;"",Eingabe!$AJ29&lt;&gt;"",Eingabe!$AK29&lt;&gt;"",Eingabe!$AL29&lt;&gt;""),"OK","Daten unvollst."))</f>
        <v>Daten unvollst.</v>
      </c>
      <c r="I272" s="171">
        <f>IF(Eingabe!$AN$5&gt;365,Eingabe!$AI28,Eingabe!$AI29)</f>
        <v>0</v>
      </c>
      <c r="J272" s="190">
        <f>IF(Eingabe!$AN$5&gt;365,Eingabe!$AJ28,Eingabe!$AJ29)</f>
        <v>0</v>
      </c>
      <c r="K272" s="194">
        <f>IF(Eingabe!$AN$5&gt;365,Eingabe!$AK28,Eingabe!$AK29)</f>
        <v>0</v>
      </c>
      <c r="L272" s="172">
        <f>IF(Eingabe!$AN$5&gt;365,Eingabe!$AL28,Eingabe!$AL29)</f>
        <v>0</v>
      </c>
      <c r="M272" s="272" t="str">
        <f t="shared" si="24"/>
        <v>Daten unvollst.</v>
      </c>
      <c r="N272" s="196" t="str">
        <f t="shared" si="25"/>
        <v>Daten</v>
      </c>
      <c r="O272" s="104" t="str">
        <f t="shared" si="26"/>
        <v>Daten</v>
      </c>
      <c r="P272" s="200">
        <f t="shared" si="27"/>
        <v>0</v>
      </c>
      <c r="Q272" s="154">
        <f t="shared" si="28"/>
        <v>0</v>
      </c>
    </row>
    <row r="273" spans="2:17" x14ac:dyDescent="0.25">
      <c r="B273" s="103">
        <v>257</v>
      </c>
      <c r="C273" s="185">
        <f>IF(Eingabe!$AN$5&gt;365,C272+1,C272+1)</f>
        <v>13</v>
      </c>
      <c r="D273" s="164">
        <f t="shared" si="22"/>
        <v>13</v>
      </c>
      <c r="E273" s="185">
        <f>IF(AND(Eingabe!$AN$5&lt;&gt;"",Eingabe!$AN$5&lt;=365),9,IF(AND(Eingabe!$AN$5&lt;&gt;"",Eingabe!$AN$5&gt;365),9,IF(Eingabe!$AN$5="","","Fehler")))</f>
        <v>9</v>
      </c>
      <c r="F273" s="240" t="str">
        <f>IF(Eingabe!$T$7&lt;&gt;"",Eingabe!$T$7,"")</f>
        <v/>
      </c>
      <c r="G273" s="187" t="str">
        <f t="shared" si="23"/>
        <v/>
      </c>
      <c r="H273" s="153" t="str">
        <f>IF(AND(Eingabe!$AN$5&gt;365,Eingabe!$AI29&lt;&gt;"",Eingabe!$AJ29&lt;&gt;"",Eingabe!$AK29&lt;&gt;"",Eingabe!$AL29&lt;&gt;""),"OK SJ",IF(AND(Eingabe!$AN$5&lt;=365,Eingabe!$AI30&lt;&gt;"",Eingabe!$AJ30&lt;&gt;"",Eingabe!$AK30&lt;&gt;"",Eingabe!$AL30&lt;&gt;""),"OK","Daten unvollst."))</f>
        <v>Daten unvollst.</v>
      </c>
      <c r="I273" s="171">
        <f>IF(Eingabe!$AN$5&gt;365,Eingabe!$AI29,Eingabe!$AI30)</f>
        <v>0</v>
      </c>
      <c r="J273" s="190">
        <f>IF(Eingabe!$AN$5&gt;365,Eingabe!$AJ29,Eingabe!$AJ30)</f>
        <v>0</v>
      </c>
      <c r="K273" s="194">
        <f>IF(Eingabe!$AN$5&gt;365,Eingabe!$AK29,Eingabe!$AK30)</f>
        <v>0</v>
      </c>
      <c r="L273" s="172">
        <f>IF(Eingabe!$AN$5&gt;365,Eingabe!$AL29,Eingabe!$AL30)</f>
        <v>0</v>
      </c>
      <c r="M273" s="272" t="str">
        <f t="shared" si="24"/>
        <v>Daten unvollst.</v>
      </c>
      <c r="N273" s="196" t="str">
        <f t="shared" si="25"/>
        <v>Daten</v>
      </c>
      <c r="O273" s="104" t="str">
        <f t="shared" si="26"/>
        <v>Daten</v>
      </c>
      <c r="P273" s="200">
        <f t="shared" si="27"/>
        <v>0</v>
      </c>
      <c r="Q273" s="154">
        <f t="shared" si="28"/>
        <v>0</v>
      </c>
    </row>
    <row r="274" spans="2:17" x14ac:dyDescent="0.25">
      <c r="B274" s="103">
        <v>258</v>
      </c>
      <c r="C274" s="185">
        <f>IF(Eingabe!$AN$5&gt;365,C273+1,C273+1)</f>
        <v>14</v>
      </c>
      <c r="D274" s="164">
        <f t="shared" ref="D274:D337" si="29">C274</f>
        <v>14</v>
      </c>
      <c r="E274" s="185">
        <f>IF(AND(Eingabe!$AN$5&lt;&gt;"",Eingabe!$AN$5&lt;=365),9,IF(AND(Eingabe!$AN$5&lt;&gt;"",Eingabe!$AN$5&gt;365),9,IF(Eingabe!$AN$5="","","Fehler")))</f>
        <v>9</v>
      </c>
      <c r="F274" s="240" t="str">
        <f>IF(Eingabe!$T$7&lt;&gt;"",Eingabe!$T$7,"")</f>
        <v/>
      </c>
      <c r="G274" s="187" t="str">
        <f t="shared" ref="G274:G337" si="30">IF(AND(D274&lt;&gt;"",E274&lt;&gt;"",F274&lt;&gt;""),CONCATENATE(TEXT(D274,"00"),".",TEXT(E274,"00"),".",F274),"")</f>
        <v/>
      </c>
      <c r="H274" s="153" t="str">
        <f>IF(AND(Eingabe!$AN$5&gt;365,Eingabe!$AI30&lt;&gt;"",Eingabe!$AJ30&lt;&gt;"",Eingabe!$AK30&lt;&gt;"",Eingabe!$AL30&lt;&gt;""),"OK SJ",IF(AND(Eingabe!$AN$5&lt;=365,Eingabe!$AI31&lt;&gt;"",Eingabe!$AJ31&lt;&gt;"",Eingabe!$AK31&lt;&gt;"",Eingabe!$AL31&lt;&gt;""),"OK","Daten unvollst."))</f>
        <v>Daten unvollst.</v>
      </c>
      <c r="I274" s="171">
        <f>IF(Eingabe!$AN$5&gt;365,Eingabe!$AI30,Eingabe!$AI31)</f>
        <v>0</v>
      </c>
      <c r="J274" s="190">
        <f>IF(Eingabe!$AN$5&gt;365,Eingabe!$AJ30,Eingabe!$AJ31)</f>
        <v>0</v>
      </c>
      <c r="K274" s="194">
        <f>IF(Eingabe!$AN$5&gt;365,Eingabe!$AK30,Eingabe!$AK31)</f>
        <v>0</v>
      </c>
      <c r="L274" s="172">
        <f>IF(Eingabe!$AN$5&gt;365,Eingabe!$AL30,Eingabe!$AL31)</f>
        <v>0</v>
      </c>
      <c r="M274" s="272" t="str">
        <f t="shared" ref="M274:M337" si="31">IF($C274="kein SJ","kein SJ",IF($H274="Daten unvollst.","Daten unvollst.",IF(OR(AND(I274&gt;0.3,K274=1,L274&gt;0),AND(I274&gt;0.3,K274=0,L274&gt;0),AND(I274&gt;0.3,K274=1,L274&lt;=0),AND(I274&gt;0.3,K274=0,L274&lt;=0)),1,IF(AND(I274&lt;=0.3,K274=1,L274&gt;0),2,IF(AND(I274&lt;=0.3,K274=1,L274&lt;=0,OR(AND(I273&gt;0.3,K273=1,L273&gt;0),AND(I273&gt;0.3,K273=0,L273&gt;0),AND(I273&gt;0.3,K273=1,L273&lt;=0),AND(I273&gt;0.3,K273=0,L273&lt;=0),AND(I272&gt;0.3,K272=1,L272&gt;0),AND(I272&gt;0.3,K272=0,L272&gt;0),AND(I272&gt;0.3,K272=1,L272&lt;=0),AND(I272&gt;0.3,K272=0,L272&lt;=0),AND(I271&gt;0.3,K271=1,L271&gt;0),AND(I271&gt;0.3,K271=0,L271&gt;0),AND(I271&gt;0.3,K271=1,L271&lt;=0),AND(I271&gt;0.3,K271=0,L271&lt;=0))),3,IF(OR(M273=1,M273=2,M273=3),4,5))))))</f>
        <v>Daten unvollst.</v>
      </c>
      <c r="N274" s="196" t="str">
        <f t="shared" ref="N274:N337" si="32">IF($M274="Daten unvollst.","Daten",IF($M274="kein SJ","kein SJ",IF(AND($M274&lt;&gt;"Daten unvollst.",$C274&lt;&gt;"kein SJ",M274&lt;&gt;"kein SJ"),IF(AND($M274&lt;5,$M274&gt;=0),"RW",IF(AND($M274=5),"TWT","Fehler")))))</f>
        <v>Daten</v>
      </c>
      <c r="O274" s="104" t="str">
        <f t="shared" ref="O274:O337" si="33">IF(N274="RW","",IF(N274="TWT",J274,IF(N274="Daten","Daten",IF(N274="kein SJ","kein SJ","FEHLER"))))</f>
        <v>Daten</v>
      </c>
      <c r="P274" s="200">
        <f t="shared" ref="P274:P337" si="34">IF(N274="TWT",1,0)</f>
        <v>0</v>
      </c>
      <c r="Q274" s="154">
        <f t="shared" ref="Q274:Q337" si="35">IF(N274="TWT",O274,0)</f>
        <v>0</v>
      </c>
    </row>
    <row r="275" spans="2:17" x14ac:dyDescent="0.25">
      <c r="B275" s="103">
        <v>259</v>
      </c>
      <c r="C275" s="185">
        <f>IF(Eingabe!$AN$5&gt;365,C274+1,C274+1)</f>
        <v>15</v>
      </c>
      <c r="D275" s="164">
        <f t="shared" si="29"/>
        <v>15</v>
      </c>
      <c r="E275" s="185">
        <f>IF(AND(Eingabe!$AN$5&lt;&gt;"",Eingabe!$AN$5&lt;=365),9,IF(AND(Eingabe!$AN$5&lt;&gt;"",Eingabe!$AN$5&gt;365),9,IF(Eingabe!$AN$5="","","Fehler")))</f>
        <v>9</v>
      </c>
      <c r="F275" s="240" t="str">
        <f>IF(Eingabe!$T$7&lt;&gt;"",Eingabe!$T$7,"")</f>
        <v/>
      </c>
      <c r="G275" s="187" t="str">
        <f t="shared" si="30"/>
        <v/>
      </c>
      <c r="H275" s="153" t="str">
        <f>IF(AND(Eingabe!$AN$5&gt;365,Eingabe!$AI31&lt;&gt;"",Eingabe!$AJ31&lt;&gt;"",Eingabe!$AK31&lt;&gt;"",Eingabe!$AL31&lt;&gt;""),"OK SJ",IF(AND(Eingabe!$AN$5&lt;=365,Eingabe!$AI32&lt;&gt;"",Eingabe!$AJ32&lt;&gt;"",Eingabe!$AK32&lt;&gt;"",Eingabe!$AL32&lt;&gt;""),"OK","Daten unvollst."))</f>
        <v>Daten unvollst.</v>
      </c>
      <c r="I275" s="171">
        <f>IF(Eingabe!$AN$5&gt;365,Eingabe!$AI31,Eingabe!$AI32)</f>
        <v>0</v>
      </c>
      <c r="J275" s="190">
        <f>IF(Eingabe!$AN$5&gt;365,Eingabe!$AJ31,Eingabe!$AJ32)</f>
        <v>0</v>
      </c>
      <c r="K275" s="194">
        <f>IF(Eingabe!$AN$5&gt;365,Eingabe!$AK31,Eingabe!$AK32)</f>
        <v>0</v>
      </c>
      <c r="L275" s="172">
        <f>IF(Eingabe!$AN$5&gt;365,Eingabe!$AL31,Eingabe!$AL32)</f>
        <v>0</v>
      </c>
      <c r="M275" s="272" t="str">
        <f t="shared" si="31"/>
        <v>Daten unvollst.</v>
      </c>
      <c r="N275" s="196" t="str">
        <f t="shared" si="32"/>
        <v>Daten</v>
      </c>
      <c r="O275" s="104" t="str">
        <f t="shared" si="33"/>
        <v>Daten</v>
      </c>
      <c r="P275" s="200">
        <f t="shared" si="34"/>
        <v>0</v>
      </c>
      <c r="Q275" s="154">
        <f t="shared" si="35"/>
        <v>0</v>
      </c>
    </row>
    <row r="276" spans="2:17" x14ac:dyDescent="0.25">
      <c r="B276" s="103">
        <v>260</v>
      </c>
      <c r="C276" s="185">
        <f>IF(Eingabe!$AN$5&gt;365,C275+1,C275+1)</f>
        <v>16</v>
      </c>
      <c r="D276" s="164">
        <f t="shared" si="29"/>
        <v>16</v>
      </c>
      <c r="E276" s="185">
        <f>IF(AND(Eingabe!$AN$5&lt;&gt;"",Eingabe!$AN$5&lt;=365),9,IF(AND(Eingabe!$AN$5&lt;&gt;"",Eingabe!$AN$5&gt;365),9,IF(Eingabe!$AN$5="","","Fehler")))</f>
        <v>9</v>
      </c>
      <c r="F276" s="240" t="str">
        <f>IF(Eingabe!$T$7&lt;&gt;"",Eingabe!$T$7,"")</f>
        <v/>
      </c>
      <c r="G276" s="187" t="str">
        <f t="shared" si="30"/>
        <v/>
      </c>
      <c r="H276" s="153" t="str">
        <f>IF(AND(Eingabe!$AN$5&gt;365,Eingabe!$AI32&lt;&gt;"",Eingabe!$AJ32&lt;&gt;"",Eingabe!$AK32&lt;&gt;"",Eingabe!$AL32&lt;&gt;""),"OK SJ",IF(AND(Eingabe!$AN$5&lt;=365,Eingabe!$AI33&lt;&gt;"",Eingabe!$AJ33&lt;&gt;"",Eingabe!$AK33&lt;&gt;"",Eingabe!$AL33&lt;&gt;""),"OK","Daten unvollst."))</f>
        <v>Daten unvollst.</v>
      </c>
      <c r="I276" s="171">
        <f>IF(Eingabe!$AN$5&gt;365,Eingabe!$AI32,Eingabe!$AI33)</f>
        <v>0</v>
      </c>
      <c r="J276" s="190">
        <f>IF(Eingabe!$AN$5&gt;365,Eingabe!$AJ32,Eingabe!$AJ33)</f>
        <v>0</v>
      </c>
      <c r="K276" s="194">
        <f>IF(Eingabe!$AN$5&gt;365,Eingabe!$AK32,Eingabe!$AK33)</f>
        <v>0</v>
      </c>
      <c r="L276" s="172">
        <f>IF(Eingabe!$AN$5&gt;365,Eingabe!$AL32,Eingabe!$AL33)</f>
        <v>0</v>
      </c>
      <c r="M276" s="272" t="str">
        <f t="shared" si="31"/>
        <v>Daten unvollst.</v>
      </c>
      <c r="N276" s="196" t="str">
        <f t="shared" si="32"/>
        <v>Daten</v>
      </c>
      <c r="O276" s="104" t="str">
        <f t="shared" si="33"/>
        <v>Daten</v>
      </c>
      <c r="P276" s="200">
        <f t="shared" si="34"/>
        <v>0</v>
      </c>
      <c r="Q276" s="154">
        <f t="shared" si="35"/>
        <v>0</v>
      </c>
    </row>
    <row r="277" spans="2:17" x14ac:dyDescent="0.25">
      <c r="B277" s="103">
        <v>261</v>
      </c>
      <c r="C277" s="185">
        <f>IF(Eingabe!$AN$5&gt;365,C276+1,C276+1)</f>
        <v>17</v>
      </c>
      <c r="D277" s="164">
        <f t="shared" si="29"/>
        <v>17</v>
      </c>
      <c r="E277" s="185">
        <f>IF(AND(Eingabe!$AN$5&lt;&gt;"",Eingabe!$AN$5&lt;=365),9,IF(AND(Eingabe!$AN$5&lt;&gt;"",Eingabe!$AN$5&gt;365),9,IF(Eingabe!$AN$5="","","Fehler")))</f>
        <v>9</v>
      </c>
      <c r="F277" s="240" t="str">
        <f>IF(Eingabe!$T$7&lt;&gt;"",Eingabe!$T$7,"")</f>
        <v/>
      </c>
      <c r="G277" s="187" t="str">
        <f t="shared" si="30"/>
        <v/>
      </c>
      <c r="H277" s="153" t="str">
        <f>IF(AND(Eingabe!$AN$5&gt;365,Eingabe!$AI33&lt;&gt;"",Eingabe!$AJ33&lt;&gt;"",Eingabe!$AK33&lt;&gt;"",Eingabe!$AL33&lt;&gt;""),"OK SJ",IF(AND(Eingabe!$AN$5&lt;=365,Eingabe!$AI34&lt;&gt;"",Eingabe!$AJ34&lt;&gt;"",Eingabe!$AK34&lt;&gt;"",Eingabe!$AL34&lt;&gt;""),"OK","Daten unvollst."))</f>
        <v>Daten unvollst.</v>
      </c>
      <c r="I277" s="171">
        <f>IF(Eingabe!$AN$5&gt;365,Eingabe!$AI33,Eingabe!$AI34)</f>
        <v>0</v>
      </c>
      <c r="J277" s="190">
        <f>IF(Eingabe!$AN$5&gt;365,Eingabe!$AJ33,Eingabe!$AJ34)</f>
        <v>0</v>
      </c>
      <c r="K277" s="194">
        <f>IF(Eingabe!$AN$5&gt;365,Eingabe!$AK33,Eingabe!$AK34)</f>
        <v>0</v>
      </c>
      <c r="L277" s="172">
        <f>IF(Eingabe!$AN$5&gt;365,Eingabe!$AL33,Eingabe!$AL34)</f>
        <v>0</v>
      </c>
      <c r="M277" s="272" t="str">
        <f t="shared" si="31"/>
        <v>Daten unvollst.</v>
      </c>
      <c r="N277" s="196" t="str">
        <f t="shared" si="32"/>
        <v>Daten</v>
      </c>
      <c r="O277" s="104" t="str">
        <f t="shared" si="33"/>
        <v>Daten</v>
      </c>
      <c r="P277" s="200">
        <f t="shared" si="34"/>
        <v>0</v>
      </c>
      <c r="Q277" s="154">
        <f t="shared" si="35"/>
        <v>0</v>
      </c>
    </row>
    <row r="278" spans="2:17" x14ac:dyDescent="0.25">
      <c r="B278" s="103">
        <v>262</v>
      </c>
      <c r="C278" s="185">
        <f>IF(Eingabe!$AN$5&gt;365,C277+1,C277+1)</f>
        <v>18</v>
      </c>
      <c r="D278" s="164">
        <f t="shared" si="29"/>
        <v>18</v>
      </c>
      <c r="E278" s="185">
        <f>IF(AND(Eingabe!$AN$5&lt;&gt;"",Eingabe!$AN$5&lt;=365),9,IF(AND(Eingabe!$AN$5&lt;&gt;"",Eingabe!$AN$5&gt;365),9,IF(Eingabe!$AN$5="","","Fehler")))</f>
        <v>9</v>
      </c>
      <c r="F278" s="240" t="str">
        <f>IF(Eingabe!$T$7&lt;&gt;"",Eingabe!$T$7,"")</f>
        <v/>
      </c>
      <c r="G278" s="187" t="str">
        <f t="shared" si="30"/>
        <v/>
      </c>
      <c r="H278" s="153" t="str">
        <f>IF(AND(Eingabe!$AN$5&gt;365,Eingabe!$AI34&lt;&gt;"",Eingabe!$AJ34&lt;&gt;"",Eingabe!$AK34&lt;&gt;"",Eingabe!$AL34&lt;&gt;""),"OK SJ",IF(AND(Eingabe!$AN$5&lt;=365,Eingabe!$AI35&lt;&gt;"",Eingabe!$AJ35&lt;&gt;"",Eingabe!$AK35&lt;&gt;"",Eingabe!$AL35&lt;&gt;""),"OK","Daten unvollst."))</f>
        <v>Daten unvollst.</v>
      </c>
      <c r="I278" s="171">
        <f>IF(Eingabe!$AN$5&gt;365,Eingabe!$AI34,Eingabe!$AI35)</f>
        <v>0</v>
      </c>
      <c r="J278" s="190">
        <f>IF(Eingabe!$AN$5&gt;365,Eingabe!$AJ34,Eingabe!$AJ35)</f>
        <v>0</v>
      </c>
      <c r="K278" s="194">
        <f>IF(Eingabe!$AN$5&gt;365,Eingabe!$AK34,Eingabe!$AK35)</f>
        <v>0</v>
      </c>
      <c r="L278" s="172">
        <f>IF(Eingabe!$AN$5&gt;365,Eingabe!$AL34,Eingabe!$AL35)</f>
        <v>0</v>
      </c>
      <c r="M278" s="272" t="str">
        <f t="shared" si="31"/>
        <v>Daten unvollst.</v>
      </c>
      <c r="N278" s="196" t="str">
        <f t="shared" si="32"/>
        <v>Daten</v>
      </c>
      <c r="O278" s="104" t="str">
        <f t="shared" si="33"/>
        <v>Daten</v>
      </c>
      <c r="P278" s="200">
        <f t="shared" si="34"/>
        <v>0</v>
      </c>
      <c r="Q278" s="154">
        <f t="shared" si="35"/>
        <v>0</v>
      </c>
    </row>
    <row r="279" spans="2:17" x14ac:dyDescent="0.25">
      <c r="B279" s="103">
        <v>263</v>
      </c>
      <c r="C279" s="185">
        <f>IF(Eingabe!$AN$5&gt;365,C278+1,C278+1)</f>
        <v>19</v>
      </c>
      <c r="D279" s="164">
        <f t="shared" si="29"/>
        <v>19</v>
      </c>
      <c r="E279" s="185">
        <f>IF(AND(Eingabe!$AN$5&lt;&gt;"",Eingabe!$AN$5&lt;=365),9,IF(AND(Eingabe!$AN$5&lt;&gt;"",Eingabe!$AN$5&gt;365),9,IF(Eingabe!$AN$5="","","Fehler")))</f>
        <v>9</v>
      </c>
      <c r="F279" s="240" t="str">
        <f>IF(Eingabe!$T$7&lt;&gt;"",Eingabe!$T$7,"")</f>
        <v/>
      </c>
      <c r="G279" s="187" t="str">
        <f t="shared" si="30"/>
        <v/>
      </c>
      <c r="H279" s="153" t="str">
        <f>IF(AND(Eingabe!$AN$5&gt;365,Eingabe!$AI35&lt;&gt;"",Eingabe!$AJ35&lt;&gt;"",Eingabe!$AK35&lt;&gt;"",Eingabe!$AL35&lt;&gt;""),"OK SJ",IF(AND(Eingabe!$AN$5&lt;=365,Eingabe!$AI36&lt;&gt;"",Eingabe!$AJ36&lt;&gt;"",Eingabe!$AK36&lt;&gt;"",Eingabe!$AL36&lt;&gt;""),"OK","Daten unvollst."))</f>
        <v>Daten unvollst.</v>
      </c>
      <c r="I279" s="171">
        <f>IF(Eingabe!$AN$5&gt;365,Eingabe!$AI35,Eingabe!$AI36)</f>
        <v>0</v>
      </c>
      <c r="J279" s="190">
        <f>IF(Eingabe!$AN$5&gt;365,Eingabe!$AJ35,Eingabe!$AJ36)</f>
        <v>0</v>
      </c>
      <c r="K279" s="194">
        <f>IF(Eingabe!$AN$5&gt;365,Eingabe!$AK35,Eingabe!$AK36)</f>
        <v>0</v>
      </c>
      <c r="L279" s="172">
        <f>IF(Eingabe!$AN$5&gt;365,Eingabe!$AL35,Eingabe!$AL36)</f>
        <v>0</v>
      </c>
      <c r="M279" s="272" t="str">
        <f t="shared" si="31"/>
        <v>Daten unvollst.</v>
      </c>
      <c r="N279" s="196" t="str">
        <f t="shared" si="32"/>
        <v>Daten</v>
      </c>
      <c r="O279" s="104" t="str">
        <f t="shared" si="33"/>
        <v>Daten</v>
      </c>
      <c r="P279" s="200">
        <f t="shared" si="34"/>
        <v>0</v>
      </c>
      <c r="Q279" s="154">
        <f t="shared" si="35"/>
        <v>0</v>
      </c>
    </row>
    <row r="280" spans="2:17" x14ac:dyDescent="0.25">
      <c r="B280" s="103">
        <v>264</v>
      </c>
      <c r="C280" s="185">
        <f>IF(Eingabe!$AN$5&gt;365,C279+1,C279+1)</f>
        <v>20</v>
      </c>
      <c r="D280" s="164">
        <f t="shared" si="29"/>
        <v>20</v>
      </c>
      <c r="E280" s="185">
        <f>IF(AND(Eingabe!$AN$5&lt;&gt;"",Eingabe!$AN$5&lt;=365),9,IF(AND(Eingabe!$AN$5&lt;&gt;"",Eingabe!$AN$5&gt;365),9,IF(Eingabe!$AN$5="","","Fehler")))</f>
        <v>9</v>
      </c>
      <c r="F280" s="240" t="str">
        <f>IF(Eingabe!$T$7&lt;&gt;"",Eingabe!$T$7,"")</f>
        <v/>
      </c>
      <c r="G280" s="187" t="str">
        <f t="shared" si="30"/>
        <v/>
      </c>
      <c r="H280" s="153" t="str">
        <f>IF(AND(Eingabe!$AN$5&gt;365,Eingabe!$AI36&lt;&gt;"",Eingabe!$AJ36&lt;&gt;"",Eingabe!$AK36&lt;&gt;"",Eingabe!$AL36&lt;&gt;""),"OK SJ",IF(AND(Eingabe!$AN$5&lt;=365,Eingabe!$AI37&lt;&gt;"",Eingabe!$AJ37&lt;&gt;"",Eingabe!$AK37&lt;&gt;"",Eingabe!$AL37&lt;&gt;""),"OK","Daten unvollst."))</f>
        <v>Daten unvollst.</v>
      </c>
      <c r="I280" s="171">
        <f>IF(Eingabe!$AN$5&gt;365,Eingabe!$AI36,Eingabe!$AI37)</f>
        <v>0</v>
      </c>
      <c r="J280" s="190">
        <f>IF(Eingabe!$AN$5&gt;365,Eingabe!$AJ36,Eingabe!$AJ37)</f>
        <v>0</v>
      </c>
      <c r="K280" s="194">
        <f>IF(Eingabe!$AN$5&gt;365,Eingabe!$AK36,Eingabe!$AK37)</f>
        <v>0</v>
      </c>
      <c r="L280" s="172">
        <f>IF(Eingabe!$AN$5&gt;365,Eingabe!$AL36,Eingabe!$AL37)</f>
        <v>0</v>
      </c>
      <c r="M280" s="272" t="str">
        <f t="shared" si="31"/>
        <v>Daten unvollst.</v>
      </c>
      <c r="N280" s="196" t="str">
        <f t="shared" si="32"/>
        <v>Daten</v>
      </c>
      <c r="O280" s="104" t="str">
        <f t="shared" si="33"/>
        <v>Daten</v>
      </c>
      <c r="P280" s="200">
        <f t="shared" si="34"/>
        <v>0</v>
      </c>
      <c r="Q280" s="154">
        <f t="shared" si="35"/>
        <v>0</v>
      </c>
    </row>
    <row r="281" spans="2:17" x14ac:dyDescent="0.25">
      <c r="B281" s="103">
        <v>265</v>
      </c>
      <c r="C281" s="185">
        <f>IF(Eingabe!$AN$5&gt;365,C280+1,C280+1)</f>
        <v>21</v>
      </c>
      <c r="D281" s="164">
        <f t="shared" si="29"/>
        <v>21</v>
      </c>
      <c r="E281" s="185">
        <f>IF(AND(Eingabe!$AN$5&lt;&gt;"",Eingabe!$AN$5&lt;=365),9,IF(AND(Eingabe!$AN$5&lt;&gt;"",Eingabe!$AN$5&gt;365),9,IF(Eingabe!$AN$5="","","Fehler")))</f>
        <v>9</v>
      </c>
      <c r="F281" s="240" t="str">
        <f>IF(Eingabe!$T$7&lt;&gt;"",Eingabe!$T$7,"")</f>
        <v/>
      </c>
      <c r="G281" s="187" t="str">
        <f t="shared" si="30"/>
        <v/>
      </c>
      <c r="H281" s="153" t="str">
        <f>IF(AND(Eingabe!$AN$5&gt;365,Eingabe!$AI37&lt;&gt;"",Eingabe!$AJ37&lt;&gt;"",Eingabe!$AK37&lt;&gt;"",Eingabe!$AL37&lt;&gt;""),"OK SJ",IF(AND(Eingabe!$AN$5&lt;=365,Eingabe!$AI38&lt;&gt;"",Eingabe!$AJ38&lt;&gt;"",Eingabe!$AK38&lt;&gt;"",Eingabe!$AL38&lt;&gt;""),"OK","Daten unvollst."))</f>
        <v>Daten unvollst.</v>
      </c>
      <c r="I281" s="171">
        <f>IF(Eingabe!$AN$5&gt;365,Eingabe!$AI37,Eingabe!$AI38)</f>
        <v>0</v>
      </c>
      <c r="J281" s="190">
        <f>IF(Eingabe!$AN$5&gt;365,Eingabe!$AJ37,Eingabe!$AJ38)</f>
        <v>0</v>
      </c>
      <c r="K281" s="194">
        <f>IF(Eingabe!$AN$5&gt;365,Eingabe!$AK37,Eingabe!$AK38)</f>
        <v>0</v>
      </c>
      <c r="L281" s="172">
        <f>IF(Eingabe!$AN$5&gt;365,Eingabe!$AL37,Eingabe!$AL38)</f>
        <v>0</v>
      </c>
      <c r="M281" s="272" t="str">
        <f t="shared" si="31"/>
        <v>Daten unvollst.</v>
      </c>
      <c r="N281" s="196" t="str">
        <f t="shared" si="32"/>
        <v>Daten</v>
      </c>
      <c r="O281" s="104" t="str">
        <f t="shared" si="33"/>
        <v>Daten</v>
      </c>
      <c r="P281" s="200">
        <f t="shared" si="34"/>
        <v>0</v>
      </c>
      <c r="Q281" s="154">
        <f t="shared" si="35"/>
        <v>0</v>
      </c>
    </row>
    <row r="282" spans="2:17" x14ac:dyDescent="0.25">
      <c r="B282" s="103">
        <v>266</v>
      </c>
      <c r="C282" s="185">
        <f>IF(Eingabe!$AN$5&gt;365,C281+1,C281+1)</f>
        <v>22</v>
      </c>
      <c r="D282" s="164">
        <f t="shared" si="29"/>
        <v>22</v>
      </c>
      <c r="E282" s="185">
        <f>IF(AND(Eingabe!$AN$5&lt;&gt;"",Eingabe!$AN$5&lt;=365),9,IF(AND(Eingabe!$AN$5&lt;&gt;"",Eingabe!$AN$5&gt;365),9,IF(Eingabe!$AN$5="","","Fehler")))</f>
        <v>9</v>
      </c>
      <c r="F282" s="240" t="str">
        <f>IF(Eingabe!$T$7&lt;&gt;"",Eingabe!$T$7,"")</f>
        <v/>
      </c>
      <c r="G282" s="187" t="str">
        <f t="shared" si="30"/>
        <v/>
      </c>
      <c r="H282" s="153" t="str">
        <f>IF(AND(Eingabe!$AN$5&gt;365,Eingabe!$AI38&lt;&gt;"",Eingabe!$AJ38&lt;&gt;"",Eingabe!$AK38&lt;&gt;"",Eingabe!$AL38&lt;&gt;""),"OK SJ",IF(AND(Eingabe!$AN$5&lt;=365,Eingabe!$AI39&lt;&gt;"",Eingabe!$AJ39&lt;&gt;"",Eingabe!$AK39&lt;&gt;"",Eingabe!$AL39&lt;&gt;""),"OK","Daten unvollst."))</f>
        <v>Daten unvollst.</v>
      </c>
      <c r="I282" s="171">
        <f>IF(Eingabe!$AN$5&gt;365,Eingabe!$AI38,Eingabe!$AI39)</f>
        <v>0</v>
      </c>
      <c r="J282" s="190">
        <f>IF(Eingabe!$AN$5&gt;365,Eingabe!$AJ38,Eingabe!$AJ39)</f>
        <v>0</v>
      </c>
      <c r="K282" s="194">
        <f>IF(Eingabe!$AN$5&gt;365,Eingabe!$AK38,Eingabe!$AK39)</f>
        <v>0</v>
      </c>
      <c r="L282" s="172">
        <f>IF(Eingabe!$AN$5&gt;365,Eingabe!$AL38,Eingabe!$AL39)</f>
        <v>0</v>
      </c>
      <c r="M282" s="272" t="str">
        <f t="shared" si="31"/>
        <v>Daten unvollst.</v>
      </c>
      <c r="N282" s="196" t="str">
        <f t="shared" si="32"/>
        <v>Daten</v>
      </c>
      <c r="O282" s="104" t="str">
        <f t="shared" si="33"/>
        <v>Daten</v>
      </c>
      <c r="P282" s="200">
        <f t="shared" si="34"/>
        <v>0</v>
      </c>
      <c r="Q282" s="154">
        <f t="shared" si="35"/>
        <v>0</v>
      </c>
    </row>
    <row r="283" spans="2:17" x14ac:dyDescent="0.25">
      <c r="B283" s="103">
        <v>267</v>
      </c>
      <c r="C283" s="185">
        <f>IF(Eingabe!$AN$5&gt;365,C282+1,C282+1)</f>
        <v>23</v>
      </c>
      <c r="D283" s="164">
        <f t="shared" si="29"/>
        <v>23</v>
      </c>
      <c r="E283" s="185">
        <f>IF(AND(Eingabe!$AN$5&lt;&gt;"",Eingabe!$AN$5&lt;=365),9,IF(AND(Eingabe!$AN$5&lt;&gt;"",Eingabe!$AN$5&gt;365),9,IF(Eingabe!$AN$5="","","Fehler")))</f>
        <v>9</v>
      </c>
      <c r="F283" s="240" t="str">
        <f>IF(Eingabe!$T$7&lt;&gt;"",Eingabe!$T$7,"")</f>
        <v/>
      </c>
      <c r="G283" s="187" t="str">
        <f t="shared" si="30"/>
        <v/>
      </c>
      <c r="H283" s="153" t="str">
        <f>IF(AND(Eingabe!$AN$5&gt;365,Eingabe!$AI39&lt;&gt;"",Eingabe!$AJ39&lt;&gt;"",Eingabe!$AK39&lt;&gt;"",Eingabe!$AL39&lt;&gt;""),"OK SJ",IF(AND(Eingabe!$AN$5&lt;=365,Eingabe!$AI40&lt;&gt;"",Eingabe!$AJ40&lt;&gt;"",Eingabe!$AK40&lt;&gt;"",Eingabe!$AL40&lt;&gt;""),"OK","Daten unvollst."))</f>
        <v>Daten unvollst.</v>
      </c>
      <c r="I283" s="171">
        <f>IF(Eingabe!$AN$5&gt;365,Eingabe!$AI39,Eingabe!$AI40)</f>
        <v>0</v>
      </c>
      <c r="J283" s="190">
        <f>IF(Eingabe!$AN$5&gt;365,Eingabe!$AJ39,Eingabe!$AJ40)</f>
        <v>0</v>
      </c>
      <c r="K283" s="194">
        <f>IF(Eingabe!$AN$5&gt;365,Eingabe!$AK39,Eingabe!$AK40)</f>
        <v>0</v>
      </c>
      <c r="L283" s="172">
        <f>IF(Eingabe!$AN$5&gt;365,Eingabe!$AL39,Eingabe!$AL40)</f>
        <v>0</v>
      </c>
      <c r="M283" s="272" t="str">
        <f t="shared" si="31"/>
        <v>Daten unvollst.</v>
      </c>
      <c r="N283" s="196" t="str">
        <f t="shared" si="32"/>
        <v>Daten</v>
      </c>
      <c r="O283" s="104" t="str">
        <f t="shared" si="33"/>
        <v>Daten</v>
      </c>
      <c r="P283" s="200">
        <f t="shared" si="34"/>
        <v>0</v>
      </c>
      <c r="Q283" s="154">
        <f t="shared" si="35"/>
        <v>0</v>
      </c>
    </row>
    <row r="284" spans="2:17" x14ac:dyDescent="0.25">
      <c r="B284" s="103">
        <v>268</v>
      </c>
      <c r="C284" s="185">
        <f>IF(Eingabe!$AN$5&gt;365,C283+1,C283+1)</f>
        <v>24</v>
      </c>
      <c r="D284" s="164">
        <f t="shared" si="29"/>
        <v>24</v>
      </c>
      <c r="E284" s="185">
        <f>IF(AND(Eingabe!$AN$5&lt;&gt;"",Eingabe!$AN$5&lt;=365),9,IF(AND(Eingabe!$AN$5&lt;&gt;"",Eingabe!$AN$5&gt;365),9,IF(Eingabe!$AN$5="","","Fehler")))</f>
        <v>9</v>
      </c>
      <c r="F284" s="240" t="str">
        <f>IF(Eingabe!$T$7&lt;&gt;"",Eingabe!$T$7,"")</f>
        <v/>
      </c>
      <c r="G284" s="187" t="str">
        <f t="shared" si="30"/>
        <v/>
      </c>
      <c r="H284" s="153" t="str">
        <f>IF(AND(Eingabe!$AN$5&gt;365,Eingabe!$AI40&lt;&gt;"",Eingabe!$AJ40&lt;&gt;"",Eingabe!$AK40&lt;&gt;"",Eingabe!$AL40&lt;&gt;""),"OK SJ",IF(AND(Eingabe!$AN$5&lt;=365,Eingabe!$AI41&lt;&gt;"",Eingabe!$AJ41&lt;&gt;"",Eingabe!$AK41&lt;&gt;"",Eingabe!$AL41&lt;&gt;""),"OK","Daten unvollst."))</f>
        <v>Daten unvollst.</v>
      </c>
      <c r="I284" s="171">
        <f>IF(Eingabe!$AN$5&gt;365,Eingabe!$AI40,Eingabe!$AI41)</f>
        <v>0</v>
      </c>
      <c r="J284" s="190">
        <f>IF(Eingabe!$AN$5&gt;365,Eingabe!$AJ40,Eingabe!$AJ41)</f>
        <v>0</v>
      </c>
      <c r="K284" s="194">
        <f>IF(Eingabe!$AN$5&gt;365,Eingabe!$AK40,Eingabe!$AK41)</f>
        <v>0</v>
      </c>
      <c r="L284" s="172">
        <f>IF(Eingabe!$AN$5&gt;365,Eingabe!$AL40,Eingabe!$AL41)</f>
        <v>0</v>
      </c>
      <c r="M284" s="272" t="str">
        <f t="shared" si="31"/>
        <v>Daten unvollst.</v>
      </c>
      <c r="N284" s="196" t="str">
        <f t="shared" si="32"/>
        <v>Daten</v>
      </c>
      <c r="O284" s="104" t="str">
        <f t="shared" si="33"/>
        <v>Daten</v>
      </c>
      <c r="P284" s="200">
        <f t="shared" si="34"/>
        <v>0</v>
      </c>
      <c r="Q284" s="154">
        <f t="shared" si="35"/>
        <v>0</v>
      </c>
    </row>
    <row r="285" spans="2:17" x14ac:dyDescent="0.25">
      <c r="B285" s="103">
        <v>269</v>
      </c>
      <c r="C285" s="185">
        <f>IF(Eingabe!$AN$5&gt;365,C284+1,C284+1)</f>
        <v>25</v>
      </c>
      <c r="D285" s="164">
        <f t="shared" si="29"/>
        <v>25</v>
      </c>
      <c r="E285" s="185">
        <f>IF(AND(Eingabe!$AN$5&lt;&gt;"",Eingabe!$AN$5&lt;=365),9,IF(AND(Eingabe!$AN$5&lt;&gt;"",Eingabe!$AN$5&gt;365),9,IF(Eingabe!$AN$5="","","Fehler")))</f>
        <v>9</v>
      </c>
      <c r="F285" s="240" t="str">
        <f>IF(Eingabe!$T$7&lt;&gt;"",Eingabe!$T$7,"")</f>
        <v/>
      </c>
      <c r="G285" s="187" t="str">
        <f t="shared" si="30"/>
        <v/>
      </c>
      <c r="H285" s="153" t="str">
        <f>IF(AND(Eingabe!$AN$5&gt;365,Eingabe!$AI41&lt;&gt;"",Eingabe!$AJ41&lt;&gt;"",Eingabe!$AK41&lt;&gt;"",Eingabe!$AL41&lt;&gt;""),"OK SJ",IF(AND(Eingabe!$AN$5&lt;=365,Eingabe!$AI42&lt;&gt;"",Eingabe!$AJ42&lt;&gt;"",Eingabe!$AK42&lt;&gt;"",Eingabe!$AL42&lt;&gt;""),"OK","Daten unvollst."))</f>
        <v>Daten unvollst.</v>
      </c>
      <c r="I285" s="171">
        <f>IF(Eingabe!$AN$5&gt;365,Eingabe!$AI41,Eingabe!$AI42)</f>
        <v>0</v>
      </c>
      <c r="J285" s="190">
        <f>IF(Eingabe!$AN$5&gt;365,Eingabe!$AJ41,Eingabe!$AJ42)</f>
        <v>0</v>
      </c>
      <c r="K285" s="194">
        <f>IF(Eingabe!$AN$5&gt;365,Eingabe!$AK41,Eingabe!$AK42)</f>
        <v>0</v>
      </c>
      <c r="L285" s="172">
        <f>IF(Eingabe!$AN$5&gt;365,Eingabe!$AL41,Eingabe!$AL42)</f>
        <v>0</v>
      </c>
      <c r="M285" s="272" t="str">
        <f t="shared" si="31"/>
        <v>Daten unvollst.</v>
      </c>
      <c r="N285" s="196" t="str">
        <f t="shared" si="32"/>
        <v>Daten</v>
      </c>
      <c r="O285" s="104" t="str">
        <f t="shared" si="33"/>
        <v>Daten</v>
      </c>
      <c r="P285" s="200">
        <f t="shared" si="34"/>
        <v>0</v>
      </c>
      <c r="Q285" s="154">
        <f t="shared" si="35"/>
        <v>0</v>
      </c>
    </row>
    <row r="286" spans="2:17" x14ac:dyDescent="0.25">
      <c r="B286" s="103">
        <v>270</v>
      </c>
      <c r="C286" s="185">
        <f>IF(Eingabe!$AN$5&gt;365,C285+1,C285+1)</f>
        <v>26</v>
      </c>
      <c r="D286" s="164">
        <f t="shared" si="29"/>
        <v>26</v>
      </c>
      <c r="E286" s="185">
        <f>IF(AND(Eingabe!$AN$5&lt;&gt;"",Eingabe!$AN$5&lt;=365),9,IF(AND(Eingabe!$AN$5&lt;&gt;"",Eingabe!$AN$5&gt;365),9,IF(Eingabe!$AN$5="","","Fehler")))</f>
        <v>9</v>
      </c>
      <c r="F286" s="240" t="str">
        <f>IF(Eingabe!$T$7&lt;&gt;"",Eingabe!$T$7,"")</f>
        <v/>
      </c>
      <c r="G286" s="187" t="str">
        <f t="shared" si="30"/>
        <v/>
      </c>
      <c r="H286" s="153" t="str">
        <f>IF(AND(Eingabe!$AN$5&gt;365,Eingabe!$AI42&lt;&gt;"",Eingabe!$AJ42&lt;&gt;"",Eingabe!$AK42&lt;&gt;"",Eingabe!$AL42&lt;&gt;""),"OK SJ",IF(AND(Eingabe!$AN$5&lt;=365,Eingabe!$AI43&lt;&gt;"",Eingabe!$AJ43&lt;&gt;"",Eingabe!$AK43&lt;&gt;"",Eingabe!$AL43&lt;&gt;""),"OK","Daten unvollst."))</f>
        <v>Daten unvollst.</v>
      </c>
      <c r="I286" s="171">
        <f>IF(Eingabe!$AN$5&gt;365,Eingabe!$AI42,Eingabe!$AI43)</f>
        <v>0</v>
      </c>
      <c r="J286" s="190">
        <f>IF(Eingabe!$AN$5&gt;365,Eingabe!$AJ42,Eingabe!$AJ43)</f>
        <v>0</v>
      </c>
      <c r="K286" s="194">
        <f>IF(Eingabe!$AN$5&gt;365,Eingabe!$AK42,Eingabe!$AK43)</f>
        <v>0</v>
      </c>
      <c r="L286" s="172">
        <f>IF(Eingabe!$AN$5&gt;365,Eingabe!$AL42,Eingabe!$AL43)</f>
        <v>0</v>
      </c>
      <c r="M286" s="272" t="str">
        <f t="shared" si="31"/>
        <v>Daten unvollst.</v>
      </c>
      <c r="N286" s="196" t="str">
        <f t="shared" si="32"/>
        <v>Daten</v>
      </c>
      <c r="O286" s="104" t="str">
        <f t="shared" si="33"/>
        <v>Daten</v>
      </c>
      <c r="P286" s="200">
        <f t="shared" si="34"/>
        <v>0</v>
      </c>
      <c r="Q286" s="154">
        <f t="shared" si="35"/>
        <v>0</v>
      </c>
    </row>
    <row r="287" spans="2:17" x14ac:dyDescent="0.25">
      <c r="B287" s="103">
        <v>271</v>
      </c>
      <c r="C287" s="185">
        <f>IF(Eingabe!$AN$5&gt;365,C286+1,C286+1)</f>
        <v>27</v>
      </c>
      <c r="D287" s="164">
        <f t="shared" si="29"/>
        <v>27</v>
      </c>
      <c r="E287" s="185">
        <f>IF(AND(Eingabe!$AN$5&lt;&gt;"",Eingabe!$AN$5&lt;=365),9,IF(AND(Eingabe!$AN$5&lt;&gt;"",Eingabe!$AN$5&gt;365),9,IF(Eingabe!$AN$5="","","Fehler")))</f>
        <v>9</v>
      </c>
      <c r="F287" s="240" t="str">
        <f>IF(Eingabe!$T$7&lt;&gt;"",Eingabe!$T$7,"")</f>
        <v/>
      </c>
      <c r="G287" s="187" t="str">
        <f t="shared" si="30"/>
        <v/>
      </c>
      <c r="H287" s="153" t="str">
        <f>IF(AND(Eingabe!$AN$5&gt;365,Eingabe!$AI43&lt;&gt;"",Eingabe!$AJ43&lt;&gt;"",Eingabe!$AK43&lt;&gt;"",Eingabe!$AL43&lt;&gt;""),"OK SJ",IF(AND(Eingabe!$AN$5&lt;=365,Eingabe!$AI44&lt;&gt;"",Eingabe!$AJ44&lt;&gt;"",Eingabe!$AK44&lt;&gt;"",Eingabe!$AL44&lt;&gt;""),"OK","Daten unvollst."))</f>
        <v>Daten unvollst.</v>
      </c>
      <c r="I287" s="171">
        <f>IF(Eingabe!$AN$5&gt;365,Eingabe!$AI43,Eingabe!$AI44)</f>
        <v>0</v>
      </c>
      <c r="J287" s="190">
        <f>IF(Eingabe!$AN$5&gt;365,Eingabe!$AJ43,Eingabe!$AJ44)</f>
        <v>0</v>
      </c>
      <c r="K287" s="194">
        <f>IF(Eingabe!$AN$5&gt;365,Eingabe!$AK43,Eingabe!$AK44)</f>
        <v>0</v>
      </c>
      <c r="L287" s="172">
        <f>IF(Eingabe!$AN$5&gt;365,Eingabe!$AL43,Eingabe!$AL44)</f>
        <v>0</v>
      </c>
      <c r="M287" s="272" t="str">
        <f t="shared" si="31"/>
        <v>Daten unvollst.</v>
      </c>
      <c r="N287" s="196" t="str">
        <f t="shared" si="32"/>
        <v>Daten</v>
      </c>
      <c r="O287" s="104" t="str">
        <f t="shared" si="33"/>
        <v>Daten</v>
      </c>
      <c r="P287" s="200">
        <f t="shared" si="34"/>
        <v>0</v>
      </c>
      <c r="Q287" s="154">
        <f t="shared" si="35"/>
        <v>0</v>
      </c>
    </row>
    <row r="288" spans="2:17" x14ac:dyDescent="0.25">
      <c r="B288" s="103">
        <v>272</v>
      </c>
      <c r="C288" s="185">
        <f>IF(Eingabe!$AN$5&gt;365,C287+1,C287+1)</f>
        <v>28</v>
      </c>
      <c r="D288" s="164">
        <f t="shared" si="29"/>
        <v>28</v>
      </c>
      <c r="E288" s="185">
        <f>IF(AND(Eingabe!$AN$5&lt;&gt;"",Eingabe!$AN$5&lt;=365),9,IF(AND(Eingabe!$AN$5&lt;&gt;"",Eingabe!$AN$5&gt;365),9,IF(Eingabe!$AN$5="","","Fehler")))</f>
        <v>9</v>
      </c>
      <c r="F288" s="240" t="str">
        <f>IF(Eingabe!$T$7&lt;&gt;"",Eingabe!$T$7,"")</f>
        <v/>
      </c>
      <c r="G288" s="187" t="str">
        <f t="shared" si="30"/>
        <v/>
      </c>
      <c r="H288" s="153" t="str">
        <f>IF(AND(Eingabe!$AN$5&gt;365,Eingabe!$AI44&lt;&gt;"",Eingabe!$AJ44&lt;&gt;"",Eingabe!$AK44&lt;&gt;"",Eingabe!$AL44&lt;&gt;""),"OK SJ",IF(AND(Eingabe!$AN$5&lt;=365,Eingabe!$AI45&lt;&gt;"",Eingabe!$AJ45&lt;&gt;"",Eingabe!$AK45&lt;&gt;"",Eingabe!$AL45&lt;&gt;""),"OK","Daten unvollst."))</f>
        <v>Daten unvollst.</v>
      </c>
      <c r="I288" s="171">
        <f>IF(Eingabe!$AN$5&gt;365,Eingabe!$AI44,Eingabe!$AI45)</f>
        <v>0</v>
      </c>
      <c r="J288" s="190">
        <f>IF(Eingabe!$AN$5&gt;365,Eingabe!$AJ44,Eingabe!$AJ45)</f>
        <v>0</v>
      </c>
      <c r="K288" s="194">
        <f>IF(Eingabe!$AN$5&gt;365,Eingabe!$AK44,Eingabe!$AK45)</f>
        <v>0</v>
      </c>
      <c r="L288" s="172">
        <f>IF(Eingabe!$AN$5&gt;365,Eingabe!$AL44,Eingabe!$AL45)</f>
        <v>0</v>
      </c>
      <c r="M288" s="272" t="str">
        <f t="shared" si="31"/>
        <v>Daten unvollst.</v>
      </c>
      <c r="N288" s="196" t="str">
        <f t="shared" si="32"/>
        <v>Daten</v>
      </c>
      <c r="O288" s="104" t="str">
        <f t="shared" si="33"/>
        <v>Daten</v>
      </c>
      <c r="P288" s="200">
        <f t="shared" si="34"/>
        <v>0</v>
      </c>
      <c r="Q288" s="154">
        <f t="shared" si="35"/>
        <v>0</v>
      </c>
    </row>
    <row r="289" spans="2:17" x14ac:dyDescent="0.25">
      <c r="B289" s="103">
        <v>273</v>
      </c>
      <c r="C289" s="185">
        <f>IF(Eingabe!$AN$5&gt;365,29,30)</f>
        <v>29</v>
      </c>
      <c r="D289" s="164">
        <f t="shared" si="29"/>
        <v>29</v>
      </c>
      <c r="E289" s="185">
        <f>IF(AND(Eingabe!$AN$5&lt;&gt;"",Eingabe!$AN$5&lt;=365),9,IF(AND(Eingabe!$AN$5&lt;&gt;"",Eingabe!$AN$5&gt;365),9,IF(Eingabe!$AN$5="","","Fehler")))</f>
        <v>9</v>
      </c>
      <c r="F289" s="240" t="str">
        <f>IF(Eingabe!$T$7&lt;&gt;"",Eingabe!$T$7,"")</f>
        <v/>
      </c>
      <c r="G289" s="187" t="str">
        <f t="shared" si="30"/>
        <v/>
      </c>
      <c r="H289" s="153" t="str">
        <f>IF(AND(Eingabe!$AN$5&gt;365,Eingabe!$AI45&lt;&gt;"",Eingabe!$AJ45&lt;&gt;"",Eingabe!$AK45&lt;&gt;"",Eingabe!$AL45&lt;&gt;""),"OK SJ",IF(AND(Eingabe!$AN$5&lt;=365,Eingabe!$AI46&lt;&gt;"",Eingabe!$AJ46&lt;&gt;"",Eingabe!$AK46&lt;&gt;"",Eingabe!$AL46&lt;&gt;""),"OK","Daten unvollst."))</f>
        <v>Daten unvollst.</v>
      </c>
      <c r="I289" s="171">
        <f>IF(Eingabe!$AN$5&gt;365,Eingabe!$AI45,Eingabe!$AI46)</f>
        <v>0</v>
      </c>
      <c r="J289" s="190">
        <f>IF(Eingabe!$AN$5&gt;365,Eingabe!$AJ45,Eingabe!$AJ46)</f>
        <v>0</v>
      </c>
      <c r="K289" s="194">
        <f>IF(Eingabe!$AN$5&gt;365,Eingabe!$AK45,Eingabe!$AK46)</f>
        <v>0</v>
      </c>
      <c r="L289" s="172">
        <f>IF(Eingabe!$AN$5&gt;365,Eingabe!$AL45,Eingabe!$AL46)</f>
        <v>0</v>
      </c>
      <c r="M289" s="272" t="str">
        <f t="shared" si="31"/>
        <v>Daten unvollst.</v>
      </c>
      <c r="N289" s="196" t="str">
        <f t="shared" si="32"/>
        <v>Daten</v>
      </c>
      <c r="O289" s="104" t="str">
        <f t="shared" si="33"/>
        <v>Daten</v>
      </c>
      <c r="P289" s="200">
        <f t="shared" si="34"/>
        <v>0</v>
      </c>
      <c r="Q289" s="154">
        <f t="shared" si="35"/>
        <v>0</v>
      </c>
    </row>
    <row r="290" spans="2:17" x14ac:dyDescent="0.25">
      <c r="B290" s="103">
        <v>274</v>
      </c>
      <c r="C290" s="185">
        <f>IF(Eingabe!$AN$5&gt;365,30,1)</f>
        <v>30</v>
      </c>
      <c r="D290" s="164">
        <f t="shared" si="29"/>
        <v>30</v>
      </c>
      <c r="E290" s="185">
        <f>IF(AND(Eingabe!$AN$5&lt;&gt;"",Eingabe!$AN$5&lt;=365),10,IF(AND(Eingabe!$AN$5&lt;&gt;"",Eingabe!$AN$5&gt;365),9,IF(Eingabe!$AN$5="","","Fehler")))</f>
        <v>9</v>
      </c>
      <c r="F290" s="240" t="str">
        <f>IF(Eingabe!$T$7&lt;&gt;"",Eingabe!$T$7,"")</f>
        <v/>
      </c>
      <c r="G290" s="187" t="str">
        <f t="shared" si="30"/>
        <v/>
      </c>
      <c r="H290" s="153" t="str">
        <f>IF(AND(Eingabe!$AN$5&gt;365,Eingabe!$AI46&lt;&gt;"",Eingabe!$AJ46&lt;&gt;"",Eingabe!$AK46&lt;&gt;"",Eingabe!$AL46&lt;&gt;""),"OK SJ",IF(AND(Eingabe!$AN$5&lt;=365,Eingabe!$AM17&lt;&gt;"",Eingabe!$AN17&lt;&gt;"",Eingabe!$AO17&lt;&gt;"",Eingabe!$AP17&lt;&gt;""),"OK","Daten unvollst."))</f>
        <v>Daten unvollst.</v>
      </c>
      <c r="I290" s="171">
        <f>IF(Eingabe!$AN$5&gt;365,Eingabe!$AI46,Eingabe!$AM17)</f>
        <v>0</v>
      </c>
      <c r="J290" s="190">
        <f>IF(Eingabe!$AN$5&gt;365,Eingabe!$AJ46,Eingabe!$AN17)</f>
        <v>0</v>
      </c>
      <c r="K290" s="194">
        <f>IF(Eingabe!$AN$5&gt;365,Eingabe!$AK46,Eingabe!$AO17)</f>
        <v>0</v>
      </c>
      <c r="L290" s="172">
        <f>IF(Eingabe!$AN$5&gt;365,Eingabe!$AL46,Eingabe!$AP17)</f>
        <v>0</v>
      </c>
      <c r="M290" s="272" t="str">
        <f t="shared" si="31"/>
        <v>Daten unvollst.</v>
      </c>
      <c r="N290" s="196" t="str">
        <f t="shared" si="32"/>
        <v>Daten</v>
      </c>
      <c r="O290" s="104" t="str">
        <f t="shared" si="33"/>
        <v>Daten</v>
      </c>
      <c r="P290" s="200">
        <f t="shared" si="34"/>
        <v>0</v>
      </c>
      <c r="Q290" s="154">
        <f t="shared" si="35"/>
        <v>0</v>
      </c>
    </row>
    <row r="291" spans="2:17" x14ac:dyDescent="0.25">
      <c r="B291" s="103">
        <v>275</v>
      </c>
      <c r="C291" s="185">
        <f>IF(Eingabe!$AN$5&gt;365,1,2)</f>
        <v>1</v>
      </c>
      <c r="D291" s="164">
        <f t="shared" si="29"/>
        <v>1</v>
      </c>
      <c r="E291" s="185">
        <f>IF(AND(Eingabe!$AN$5&lt;&gt;"",Eingabe!$AN$5&lt;=365),10,IF(AND(Eingabe!$AN$5&lt;&gt;"",Eingabe!$AN$5&gt;365),10,IF(Eingabe!$AN$5="","","Fehler")))</f>
        <v>10</v>
      </c>
      <c r="F291" s="240" t="str">
        <f>IF(Eingabe!$T$7&lt;&gt;"",Eingabe!$T$7,"")</f>
        <v/>
      </c>
      <c r="G291" s="187" t="str">
        <f t="shared" si="30"/>
        <v/>
      </c>
      <c r="H291" s="153" t="str">
        <f>IF(AND(Eingabe!$AN$5&gt;365,Eingabe!$AM17&lt;&gt;"",Eingabe!$AN17&lt;&gt;"",Eingabe!$AO17&lt;&gt;"",Eingabe!$AP17&lt;&gt;""),"OK SJ",IF(AND(Eingabe!$AN$5&lt;=365,Eingabe!$AM18&lt;&gt;"",Eingabe!$AN18&lt;&gt;"",Eingabe!$AO18&lt;&gt;"",Eingabe!$AP18&lt;&gt;""),"OK","Daten unvollst."))</f>
        <v>Daten unvollst.</v>
      </c>
      <c r="I291" s="171">
        <f>IF(Eingabe!$AN$5&gt;365,Eingabe!$AM17,Eingabe!$AM18)</f>
        <v>0</v>
      </c>
      <c r="J291" s="190">
        <f>IF(Eingabe!$AN$5&gt;365,Eingabe!$AN17,Eingabe!$AN18)</f>
        <v>0</v>
      </c>
      <c r="K291" s="194">
        <f>IF(Eingabe!$AN$5&gt;365,Eingabe!$AO17,Eingabe!$AO18)</f>
        <v>0</v>
      </c>
      <c r="L291" s="172">
        <f>IF(Eingabe!$AN$5&gt;365,Eingabe!$AP17,Eingabe!$AP18)</f>
        <v>0</v>
      </c>
      <c r="M291" s="272" t="str">
        <f t="shared" si="31"/>
        <v>Daten unvollst.</v>
      </c>
      <c r="N291" s="196" t="str">
        <f t="shared" si="32"/>
        <v>Daten</v>
      </c>
      <c r="O291" s="104" t="str">
        <f t="shared" si="33"/>
        <v>Daten</v>
      </c>
      <c r="P291" s="200">
        <f t="shared" si="34"/>
        <v>0</v>
      </c>
      <c r="Q291" s="154">
        <f t="shared" si="35"/>
        <v>0</v>
      </c>
    </row>
    <row r="292" spans="2:17" x14ac:dyDescent="0.25">
      <c r="B292" s="103">
        <v>276</v>
      </c>
      <c r="C292" s="185">
        <f>IF(Eingabe!$AN$5&gt;365,C291+1,C291+1)</f>
        <v>2</v>
      </c>
      <c r="D292" s="164">
        <f t="shared" si="29"/>
        <v>2</v>
      </c>
      <c r="E292" s="185">
        <f>IF(AND(Eingabe!$AN$5&lt;&gt;"",Eingabe!$AN$5&lt;=365),10,IF(AND(Eingabe!$AN$5&lt;&gt;"",Eingabe!$AN$5&gt;365),10,IF(Eingabe!$AN$5="","","Fehler")))</f>
        <v>10</v>
      </c>
      <c r="F292" s="240" t="str">
        <f>IF(Eingabe!$T$7&lt;&gt;"",Eingabe!$T$7,"")</f>
        <v/>
      </c>
      <c r="G292" s="187" t="str">
        <f t="shared" si="30"/>
        <v/>
      </c>
      <c r="H292" s="153" t="str">
        <f>IF(AND(Eingabe!$AN$5&gt;365,Eingabe!$AM18&lt;&gt;"",Eingabe!$AN18&lt;&gt;"",Eingabe!$AO18&lt;&gt;"",Eingabe!$AP18&lt;&gt;""),"OK SJ",IF(AND(Eingabe!$AN$5&lt;=365,Eingabe!$AM19&lt;&gt;"",Eingabe!$AN19&lt;&gt;"",Eingabe!$AO19&lt;&gt;"",Eingabe!$AP19&lt;&gt;""),"OK","Daten unvollst."))</f>
        <v>Daten unvollst.</v>
      </c>
      <c r="I292" s="171">
        <f>IF(Eingabe!$AN$5&gt;365,Eingabe!$AM18,Eingabe!$AM19)</f>
        <v>0</v>
      </c>
      <c r="J292" s="190">
        <f>IF(Eingabe!$AN$5&gt;365,Eingabe!$AN18,Eingabe!$AN19)</f>
        <v>0</v>
      </c>
      <c r="K292" s="194">
        <f>IF(Eingabe!$AN$5&gt;365,Eingabe!$AO18,Eingabe!$AO19)</f>
        <v>0</v>
      </c>
      <c r="L292" s="172">
        <f>IF(Eingabe!$AN$5&gt;365,Eingabe!$AP18,Eingabe!$AP19)</f>
        <v>0</v>
      </c>
      <c r="M292" s="272" t="str">
        <f t="shared" si="31"/>
        <v>Daten unvollst.</v>
      </c>
      <c r="N292" s="196" t="str">
        <f t="shared" si="32"/>
        <v>Daten</v>
      </c>
      <c r="O292" s="104" t="str">
        <f t="shared" si="33"/>
        <v>Daten</v>
      </c>
      <c r="P292" s="200">
        <f t="shared" si="34"/>
        <v>0</v>
      </c>
      <c r="Q292" s="154">
        <f t="shared" si="35"/>
        <v>0</v>
      </c>
    </row>
    <row r="293" spans="2:17" x14ac:dyDescent="0.25">
      <c r="B293" s="103">
        <v>277</v>
      </c>
      <c r="C293" s="185">
        <f>IF(Eingabe!$AN$5&gt;365,C292+1,C292+1)</f>
        <v>3</v>
      </c>
      <c r="D293" s="164">
        <f t="shared" si="29"/>
        <v>3</v>
      </c>
      <c r="E293" s="185">
        <f>IF(AND(Eingabe!$AN$5&lt;&gt;"",Eingabe!$AN$5&lt;=365),10,IF(AND(Eingabe!$AN$5&lt;&gt;"",Eingabe!$AN$5&gt;365),10,IF(Eingabe!$AN$5="","","Fehler")))</f>
        <v>10</v>
      </c>
      <c r="F293" s="240" t="str">
        <f>IF(Eingabe!$T$7&lt;&gt;"",Eingabe!$T$7,"")</f>
        <v/>
      </c>
      <c r="G293" s="187" t="str">
        <f t="shared" si="30"/>
        <v/>
      </c>
      <c r="H293" s="153" t="str">
        <f>IF(AND(Eingabe!$AN$5&gt;365,Eingabe!$AM19&lt;&gt;"",Eingabe!$AN19&lt;&gt;"",Eingabe!$AO19&lt;&gt;"",Eingabe!$AP19&lt;&gt;""),"OK SJ",IF(AND(Eingabe!$AN$5&lt;=365,Eingabe!$AM20&lt;&gt;"",Eingabe!$AN20&lt;&gt;"",Eingabe!$AO20&lt;&gt;"",Eingabe!$AP20&lt;&gt;""),"OK","Daten unvollst."))</f>
        <v>Daten unvollst.</v>
      </c>
      <c r="I293" s="171">
        <f>IF(Eingabe!$AN$5&gt;365,Eingabe!$AM19,Eingabe!$AM20)</f>
        <v>0</v>
      </c>
      <c r="J293" s="190">
        <f>IF(Eingabe!$AN$5&gt;365,Eingabe!$AN19,Eingabe!$AN20)</f>
        <v>0</v>
      </c>
      <c r="K293" s="194">
        <f>IF(Eingabe!$AN$5&gt;365,Eingabe!$AO19,Eingabe!$AO20)</f>
        <v>0</v>
      </c>
      <c r="L293" s="172">
        <f>IF(Eingabe!$AN$5&gt;365,Eingabe!$AP19,Eingabe!$AP20)</f>
        <v>0</v>
      </c>
      <c r="M293" s="272" t="str">
        <f t="shared" si="31"/>
        <v>Daten unvollst.</v>
      </c>
      <c r="N293" s="196" t="str">
        <f t="shared" si="32"/>
        <v>Daten</v>
      </c>
      <c r="O293" s="104" t="str">
        <f t="shared" si="33"/>
        <v>Daten</v>
      </c>
      <c r="P293" s="200">
        <f t="shared" si="34"/>
        <v>0</v>
      </c>
      <c r="Q293" s="154">
        <f t="shared" si="35"/>
        <v>0</v>
      </c>
    </row>
    <row r="294" spans="2:17" x14ac:dyDescent="0.25">
      <c r="B294" s="103">
        <v>278</v>
      </c>
      <c r="C294" s="185">
        <f>IF(Eingabe!$AN$5&gt;365,C293+1,C293+1)</f>
        <v>4</v>
      </c>
      <c r="D294" s="164">
        <f t="shared" si="29"/>
        <v>4</v>
      </c>
      <c r="E294" s="185">
        <f>IF(AND(Eingabe!$AN$5&lt;&gt;"",Eingabe!$AN$5&lt;=365),10,IF(AND(Eingabe!$AN$5&lt;&gt;"",Eingabe!$AN$5&gt;365),10,IF(Eingabe!$AN$5="","","Fehler")))</f>
        <v>10</v>
      </c>
      <c r="F294" s="240" t="str">
        <f>IF(Eingabe!$T$7&lt;&gt;"",Eingabe!$T$7,"")</f>
        <v/>
      </c>
      <c r="G294" s="187" t="str">
        <f t="shared" si="30"/>
        <v/>
      </c>
      <c r="H294" s="153" t="str">
        <f>IF(AND(Eingabe!$AN$5&gt;365,Eingabe!$AM20&lt;&gt;"",Eingabe!$AN20&lt;&gt;"",Eingabe!$AO20&lt;&gt;"",Eingabe!$AP20&lt;&gt;""),"OK SJ",IF(AND(Eingabe!$AN$5&lt;=365,Eingabe!$AM21&lt;&gt;"",Eingabe!$AN21&lt;&gt;"",Eingabe!$AO21&lt;&gt;"",Eingabe!$AP21&lt;&gt;""),"OK","Daten unvollst."))</f>
        <v>Daten unvollst.</v>
      </c>
      <c r="I294" s="171">
        <f>IF(Eingabe!$AN$5&gt;365,Eingabe!$AM20,Eingabe!$AM21)</f>
        <v>0</v>
      </c>
      <c r="J294" s="190">
        <f>IF(Eingabe!$AN$5&gt;365,Eingabe!$AN20,Eingabe!$AN21)</f>
        <v>0</v>
      </c>
      <c r="K294" s="194">
        <f>IF(Eingabe!$AN$5&gt;365,Eingabe!$AO20,Eingabe!$AO21)</f>
        <v>0</v>
      </c>
      <c r="L294" s="172">
        <f>IF(Eingabe!$AN$5&gt;365,Eingabe!$AP20,Eingabe!$AP21)</f>
        <v>0</v>
      </c>
      <c r="M294" s="272" t="str">
        <f t="shared" si="31"/>
        <v>Daten unvollst.</v>
      </c>
      <c r="N294" s="196" t="str">
        <f t="shared" si="32"/>
        <v>Daten</v>
      </c>
      <c r="O294" s="104" t="str">
        <f t="shared" si="33"/>
        <v>Daten</v>
      </c>
      <c r="P294" s="200">
        <f t="shared" si="34"/>
        <v>0</v>
      </c>
      <c r="Q294" s="154">
        <f t="shared" si="35"/>
        <v>0</v>
      </c>
    </row>
    <row r="295" spans="2:17" x14ac:dyDescent="0.25">
      <c r="B295" s="103">
        <v>279</v>
      </c>
      <c r="C295" s="185">
        <f>IF(Eingabe!$AN$5&gt;365,C294+1,C294+1)</f>
        <v>5</v>
      </c>
      <c r="D295" s="164">
        <f t="shared" si="29"/>
        <v>5</v>
      </c>
      <c r="E295" s="185">
        <f>IF(AND(Eingabe!$AN$5&lt;&gt;"",Eingabe!$AN$5&lt;=365),10,IF(AND(Eingabe!$AN$5&lt;&gt;"",Eingabe!$AN$5&gt;365),10,IF(Eingabe!$AN$5="","","Fehler")))</f>
        <v>10</v>
      </c>
      <c r="F295" s="240" t="str">
        <f>IF(Eingabe!$T$7&lt;&gt;"",Eingabe!$T$7,"")</f>
        <v/>
      </c>
      <c r="G295" s="187" t="str">
        <f t="shared" si="30"/>
        <v/>
      </c>
      <c r="H295" s="153" t="str">
        <f>IF(AND(Eingabe!$AN$5&gt;365,Eingabe!$AM21&lt;&gt;"",Eingabe!$AN21&lt;&gt;"",Eingabe!$AO21&lt;&gt;"",Eingabe!$AP21&lt;&gt;""),"OK SJ",IF(AND(Eingabe!$AN$5&lt;=365,Eingabe!$AM22&lt;&gt;"",Eingabe!$AN22&lt;&gt;"",Eingabe!$AO22&lt;&gt;"",Eingabe!$AP22&lt;&gt;""),"OK","Daten unvollst."))</f>
        <v>Daten unvollst.</v>
      </c>
      <c r="I295" s="171">
        <f>IF(Eingabe!$AN$5&gt;365,Eingabe!$AM21,Eingabe!$AM22)</f>
        <v>0</v>
      </c>
      <c r="J295" s="190">
        <f>IF(Eingabe!$AN$5&gt;365,Eingabe!$AN21,Eingabe!$AN22)</f>
        <v>0</v>
      </c>
      <c r="K295" s="194">
        <f>IF(Eingabe!$AN$5&gt;365,Eingabe!$AO21,Eingabe!$AO22)</f>
        <v>0</v>
      </c>
      <c r="L295" s="172">
        <f>IF(Eingabe!$AN$5&gt;365,Eingabe!$AP21,Eingabe!$AP22)</f>
        <v>0</v>
      </c>
      <c r="M295" s="272" t="str">
        <f t="shared" si="31"/>
        <v>Daten unvollst.</v>
      </c>
      <c r="N295" s="196" t="str">
        <f t="shared" si="32"/>
        <v>Daten</v>
      </c>
      <c r="O295" s="104" t="str">
        <f t="shared" si="33"/>
        <v>Daten</v>
      </c>
      <c r="P295" s="200">
        <f t="shared" si="34"/>
        <v>0</v>
      </c>
      <c r="Q295" s="154">
        <f t="shared" si="35"/>
        <v>0</v>
      </c>
    </row>
    <row r="296" spans="2:17" x14ac:dyDescent="0.25">
      <c r="B296" s="103">
        <v>280</v>
      </c>
      <c r="C296" s="185">
        <f>IF(Eingabe!$AN$5&gt;365,C295+1,C295+1)</f>
        <v>6</v>
      </c>
      <c r="D296" s="164">
        <f t="shared" si="29"/>
        <v>6</v>
      </c>
      <c r="E296" s="185">
        <f>IF(AND(Eingabe!$AN$5&lt;&gt;"",Eingabe!$AN$5&lt;=365),10,IF(AND(Eingabe!$AN$5&lt;&gt;"",Eingabe!$AN$5&gt;365),10,IF(Eingabe!$AN$5="","","Fehler")))</f>
        <v>10</v>
      </c>
      <c r="F296" s="240" t="str">
        <f>IF(Eingabe!$T$7&lt;&gt;"",Eingabe!$T$7,"")</f>
        <v/>
      </c>
      <c r="G296" s="187" t="str">
        <f t="shared" si="30"/>
        <v/>
      </c>
      <c r="H296" s="153" t="str">
        <f>IF(AND(Eingabe!$AN$5&gt;365,Eingabe!$AM22&lt;&gt;"",Eingabe!$AN22&lt;&gt;"",Eingabe!$AO22&lt;&gt;"",Eingabe!$AP22&lt;&gt;""),"OK SJ",IF(AND(Eingabe!$AN$5&lt;=365,Eingabe!$AM23&lt;&gt;"",Eingabe!$AN23&lt;&gt;"",Eingabe!$AO23&lt;&gt;"",Eingabe!$AP23&lt;&gt;""),"OK","Daten unvollst."))</f>
        <v>Daten unvollst.</v>
      </c>
      <c r="I296" s="171">
        <f>IF(Eingabe!$AN$5&gt;365,Eingabe!$AM22,Eingabe!$AM23)</f>
        <v>0</v>
      </c>
      <c r="J296" s="190">
        <f>IF(Eingabe!$AN$5&gt;365,Eingabe!$AN22,Eingabe!$AN23)</f>
        <v>0</v>
      </c>
      <c r="K296" s="194">
        <f>IF(Eingabe!$AN$5&gt;365,Eingabe!$AO22,Eingabe!$AO23)</f>
        <v>0</v>
      </c>
      <c r="L296" s="172">
        <f>IF(Eingabe!$AN$5&gt;365,Eingabe!$AP22,Eingabe!$AP23)</f>
        <v>0</v>
      </c>
      <c r="M296" s="272" t="str">
        <f t="shared" si="31"/>
        <v>Daten unvollst.</v>
      </c>
      <c r="N296" s="196" t="str">
        <f t="shared" si="32"/>
        <v>Daten</v>
      </c>
      <c r="O296" s="104" t="str">
        <f t="shared" si="33"/>
        <v>Daten</v>
      </c>
      <c r="P296" s="200">
        <f t="shared" si="34"/>
        <v>0</v>
      </c>
      <c r="Q296" s="154">
        <f t="shared" si="35"/>
        <v>0</v>
      </c>
    </row>
    <row r="297" spans="2:17" x14ac:dyDescent="0.25">
      <c r="B297" s="103">
        <v>281</v>
      </c>
      <c r="C297" s="185">
        <f>IF(Eingabe!$AN$5&gt;365,C296+1,C296+1)</f>
        <v>7</v>
      </c>
      <c r="D297" s="164">
        <f t="shared" si="29"/>
        <v>7</v>
      </c>
      <c r="E297" s="185">
        <f>IF(AND(Eingabe!$AN$5&lt;&gt;"",Eingabe!$AN$5&lt;=365),10,IF(AND(Eingabe!$AN$5&lt;&gt;"",Eingabe!$AN$5&gt;365),10,IF(Eingabe!$AN$5="","","Fehler")))</f>
        <v>10</v>
      </c>
      <c r="F297" s="240" t="str">
        <f>IF(Eingabe!$T$7&lt;&gt;"",Eingabe!$T$7,"")</f>
        <v/>
      </c>
      <c r="G297" s="187" t="str">
        <f t="shared" si="30"/>
        <v/>
      </c>
      <c r="H297" s="153" t="str">
        <f>IF(AND(Eingabe!$AN$5&gt;365,Eingabe!$AM23&lt;&gt;"",Eingabe!$AN23&lt;&gt;"",Eingabe!$AO23&lt;&gt;"",Eingabe!$AP23&lt;&gt;""),"OK SJ",IF(AND(Eingabe!$AN$5&lt;=365,Eingabe!$AM24&lt;&gt;"",Eingabe!$AN24&lt;&gt;"",Eingabe!$AO24&lt;&gt;"",Eingabe!$AP24&lt;&gt;""),"OK","Daten unvollst."))</f>
        <v>Daten unvollst.</v>
      </c>
      <c r="I297" s="171">
        <f>IF(Eingabe!$AN$5&gt;365,Eingabe!$AM23,Eingabe!$AM24)</f>
        <v>0</v>
      </c>
      <c r="J297" s="190">
        <f>IF(Eingabe!$AN$5&gt;365,Eingabe!$AN23,Eingabe!$AN24)</f>
        <v>0</v>
      </c>
      <c r="K297" s="194">
        <f>IF(Eingabe!$AN$5&gt;365,Eingabe!$AO23,Eingabe!$AO24)</f>
        <v>0</v>
      </c>
      <c r="L297" s="172">
        <f>IF(Eingabe!$AN$5&gt;365,Eingabe!$AP23,Eingabe!$AP24)</f>
        <v>0</v>
      </c>
      <c r="M297" s="272" t="str">
        <f t="shared" si="31"/>
        <v>Daten unvollst.</v>
      </c>
      <c r="N297" s="196" t="str">
        <f t="shared" si="32"/>
        <v>Daten</v>
      </c>
      <c r="O297" s="104" t="str">
        <f t="shared" si="33"/>
        <v>Daten</v>
      </c>
      <c r="P297" s="200">
        <f t="shared" si="34"/>
        <v>0</v>
      </c>
      <c r="Q297" s="154">
        <f t="shared" si="35"/>
        <v>0</v>
      </c>
    </row>
    <row r="298" spans="2:17" x14ac:dyDescent="0.25">
      <c r="B298" s="103">
        <v>282</v>
      </c>
      <c r="C298" s="185">
        <f>IF(Eingabe!$AN$5&gt;365,C297+1,C297+1)</f>
        <v>8</v>
      </c>
      <c r="D298" s="164">
        <f t="shared" si="29"/>
        <v>8</v>
      </c>
      <c r="E298" s="185">
        <f>IF(AND(Eingabe!$AN$5&lt;&gt;"",Eingabe!$AN$5&lt;=365),10,IF(AND(Eingabe!$AN$5&lt;&gt;"",Eingabe!$AN$5&gt;365),10,IF(Eingabe!$AN$5="","","Fehler")))</f>
        <v>10</v>
      </c>
      <c r="F298" s="240" t="str">
        <f>IF(Eingabe!$T$7&lt;&gt;"",Eingabe!$T$7,"")</f>
        <v/>
      </c>
      <c r="G298" s="187" t="str">
        <f t="shared" si="30"/>
        <v/>
      </c>
      <c r="H298" s="153" t="str">
        <f>IF(AND(Eingabe!$AN$5&gt;365,Eingabe!$AM24&lt;&gt;"",Eingabe!$AN24&lt;&gt;"",Eingabe!$AO24&lt;&gt;"",Eingabe!$AP24&lt;&gt;""),"OK SJ",IF(AND(Eingabe!$AN$5&lt;=365,Eingabe!$AM25&lt;&gt;"",Eingabe!$AN25&lt;&gt;"",Eingabe!$AO25&lt;&gt;"",Eingabe!$AP25&lt;&gt;""),"OK","Daten unvollst."))</f>
        <v>Daten unvollst.</v>
      </c>
      <c r="I298" s="171">
        <f>IF(Eingabe!$AN$5&gt;365,Eingabe!$AM24,Eingabe!$AM25)</f>
        <v>0</v>
      </c>
      <c r="J298" s="190">
        <f>IF(Eingabe!$AN$5&gt;365,Eingabe!$AN24,Eingabe!$AN25)</f>
        <v>0</v>
      </c>
      <c r="K298" s="194">
        <f>IF(Eingabe!$AN$5&gt;365,Eingabe!$AO24,Eingabe!$AO25)</f>
        <v>0</v>
      </c>
      <c r="L298" s="172">
        <f>IF(Eingabe!$AN$5&gt;365,Eingabe!$AP24,Eingabe!$AP25)</f>
        <v>0</v>
      </c>
      <c r="M298" s="272" t="str">
        <f t="shared" si="31"/>
        <v>Daten unvollst.</v>
      </c>
      <c r="N298" s="196" t="str">
        <f t="shared" si="32"/>
        <v>Daten</v>
      </c>
      <c r="O298" s="104" t="str">
        <f t="shared" si="33"/>
        <v>Daten</v>
      </c>
      <c r="P298" s="200">
        <f t="shared" si="34"/>
        <v>0</v>
      </c>
      <c r="Q298" s="154">
        <f t="shared" si="35"/>
        <v>0</v>
      </c>
    </row>
    <row r="299" spans="2:17" x14ac:dyDescent="0.25">
      <c r="B299" s="103">
        <v>283</v>
      </c>
      <c r="C299" s="185">
        <f>IF(Eingabe!$AN$5&gt;365,C298+1,C298+1)</f>
        <v>9</v>
      </c>
      <c r="D299" s="164">
        <f t="shared" si="29"/>
        <v>9</v>
      </c>
      <c r="E299" s="185">
        <f>IF(AND(Eingabe!$AN$5&lt;&gt;"",Eingabe!$AN$5&lt;=365),10,IF(AND(Eingabe!$AN$5&lt;&gt;"",Eingabe!$AN$5&gt;365),10,IF(Eingabe!$AN$5="","","Fehler")))</f>
        <v>10</v>
      </c>
      <c r="F299" s="240" t="str">
        <f>IF(Eingabe!$T$7&lt;&gt;"",Eingabe!$T$7,"")</f>
        <v/>
      </c>
      <c r="G299" s="187" t="str">
        <f t="shared" si="30"/>
        <v/>
      </c>
      <c r="H299" s="153" t="str">
        <f>IF(AND(Eingabe!$AN$5&gt;365,Eingabe!$AM25&lt;&gt;"",Eingabe!$AN25&lt;&gt;"",Eingabe!$AO25&lt;&gt;"",Eingabe!$AP25&lt;&gt;""),"OK SJ",IF(AND(Eingabe!$AN$5&lt;=365,Eingabe!$AM26&lt;&gt;"",Eingabe!$AN26&lt;&gt;"",Eingabe!$AO26&lt;&gt;"",Eingabe!$AP26&lt;&gt;""),"OK","Daten unvollst."))</f>
        <v>Daten unvollst.</v>
      </c>
      <c r="I299" s="171">
        <f>IF(Eingabe!$AN$5&gt;365,Eingabe!$AM25,Eingabe!$AM26)</f>
        <v>0</v>
      </c>
      <c r="J299" s="190">
        <f>IF(Eingabe!$AN$5&gt;365,Eingabe!$AN25,Eingabe!$AN26)</f>
        <v>0</v>
      </c>
      <c r="K299" s="194">
        <f>IF(Eingabe!$AN$5&gt;365,Eingabe!$AO25,Eingabe!$AO26)</f>
        <v>0</v>
      </c>
      <c r="L299" s="172">
        <f>IF(Eingabe!$AN$5&gt;365,Eingabe!$AP25,Eingabe!$AP26)</f>
        <v>0</v>
      </c>
      <c r="M299" s="272" t="str">
        <f t="shared" si="31"/>
        <v>Daten unvollst.</v>
      </c>
      <c r="N299" s="196" t="str">
        <f t="shared" si="32"/>
        <v>Daten</v>
      </c>
      <c r="O299" s="104" t="str">
        <f t="shared" si="33"/>
        <v>Daten</v>
      </c>
      <c r="P299" s="200">
        <f t="shared" si="34"/>
        <v>0</v>
      </c>
      <c r="Q299" s="154">
        <f t="shared" si="35"/>
        <v>0</v>
      </c>
    </row>
    <row r="300" spans="2:17" x14ac:dyDescent="0.25">
      <c r="B300" s="103">
        <v>284</v>
      </c>
      <c r="C300" s="185">
        <f>IF(Eingabe!$AN$5&gt;365,C299+1,C299+1)</f>
        <v>10</v>
      </c>
      <c r="D300" s="164">
        <f t="shared" si="29"/>
        <v>10</v>
      </c>
      <c r="E300" s="185">
        <f>IF(AND(Eingabe!$AN$5&lt;&gt;"",Eingabe!$AN$5&lt;=365),10,IF(AND(Eingabe!$AN$5&lt;&gt;"",Eingabe!$AN$5&gt;365),10,IF(Eingabe!$AN$5="","","Fehler")))</f>
        <v>10</v>
      </c>
      <c r="F300" s="240" t="str">
        <f>IF(Eingabe!$T$7&lt;&gt;"",Eingabe!$T$7,"")</f>
        <v/>
      </c>
      <c r="G300" s="187" t="str">
        <f t="shared" si="30"/>
        <v/>
      </c>
      <c r="H300" s="153" t="str">
        <f>IF(AND(Eingabe!$AN$5&gt;365,Eingabe!$AM26&lt;&gt;"",Eingabe!$AN26&lt;&gt;"",Eingabe!$AO26&lt;&gt;"",Eingabe!$AP26&lt;&gt;""),"OK SJ",IF(AND(Eingabe!$AN$5&lt;=365,Eingabe!$AM27&lt;&gt;"",Eingabe!$AN27&lt;&gt;"",Eingabe!$AO27&lt;&gt;"",Eingabe!$AP27&lt;&gt;""),"OK","Daten unvollst."))</f>
        <v>Daten unvollst.</v>
      </c>
      <c r="I300" s="171">
        <f>IF(Eingabe!$AN$5&gt;365,Eingabe!$AM26,Eingabe!$AM27)</f>
        <v>0</v>
      </c>
      <c r="J300" s="190">
        <f>IF(Eingabe!$AN$5&gt;365,Eingabe!$AN26,Eingabe!$AN27)</f>
        <v>0</v>
      </c>
      <c r="K300" s="194">
        <f>IF(Eingabe!$AN$5&gt;365,Eingabe!$AO26,Eingabe!$AO27)</f>
        <v>0</v>
      </c>
      <c r="L300" s="172">
        <f>IF(Eingabe!$AN$5&gt;365,Eingabe!$AP26,Eingabe!$AP27)</f>
        <v>0</v>
      </c>
      <c r="M300" s="272" t="str">
        <f t="shared" si="31"/>
        <v>Daten unvollst.</v>
      </c>
      <c r="N300" s="196" t="str">
        <f t="shared" si="32"/>
        <v>Daten</v>
      </c>
      <c r="O300" s="104" t="str">
        <f t="shared" si="33"/>
        <v>Daten</v>
      </c>
      <c r="P300" s="200">
        <f t="shared" si="34"/>
        <v>0</v>
      </c>
      <c r="Q300" s="154">
        <f t="shared" si="35"/>
        <v>0</v>
      </c>
    </row>
    <row r="301" spans="2:17" x14ac:dyDescent="0.25">
      <c r="B301" s="103">
        <v>285</v>
      </c>
      <c r="C301" s="185">
        <f>IF(Eingabe!$AN$5&gt;365,C300+1,C300+1)</f>
        <v>11</v>
      </c>
      <c r="D301" s="164">
        <f t="shared" si="29"/>
        <v>11</v>
      </c>
      <c r="E301" s="185">
        <f>IF(AND(Eingabe!$AN$5&lt;&gt;"",Eingabe!$AN$5&lt;=365),10,IF(AND(Eingabe!$AN$5&lt;&gt;"",Eingabe!$AN$5&gt;365),10,IF(Eingabe!$AN$5="","","Fehler")))</f>
        <v>10</v>
      </c>
      <c r="F301" s="240" t="str">
        <f>IF(Eingabe!$T$7&lt;&gt;"",Eingabe!$T$7,"")</f>
        <v/>
      </c>
      <c r="G301" s="187" t="str">
        <f t="shared" si="30"/>
        <v/>
      </c>
      <c r="H301" s="153" t="str">
        <f>IF(AND(Eingabe!$AN$5&gt;365,Eingabe!$AM27&lt;&gt;"",Eingabe!$AN27&lt;&gt;"",Eingabe!$AO27&lt;&gt;"",Eingabe!$AP27&lt;&gt;""),"OK SJ",IF(AND(Eingabe!$AN$5&lt;=365,Eingabe!$AM28&lt;&gt;"",Eingabe!$AN28&lt;&gt;"",Eingabe!$AO28&lt;&gt;"",Eingabe!$AP28&lt;&gt;""),"OK","Daten unvollst."))</f>
        <v>Daten unvollst.</v>
      </c>
      <c r="I301" s="171">
        <f>IF(Eingabe!$AN$5&gt;365,Eingabe!$AM27,Eingabe!$AM28)</f>
        <v>0</v>
      </c>
      <c r="J301" s="190">
        <f>IF(Eingabe!$AN$5&gt;365,Eingabe!$AN27,Eingabe!$AN28)</f>
        <v>0</v>
      </c>
      <c r="K301" s="194">
        <f>IF(Eingabe!$AN$5&gt;365,Eingabe!$AO27,Eingabe!$AO28)</f>
        <v>0</v>
      </c>
      <c r="L301" s="172">
        <f>IF(Eingabe!$AN$5&gt;365,Eingabe!$AP27,Eingabe!$AP28)</f>
        <v>0</v>
      </c>
      <c r="M301" s="272" t="str">
        <f t="shared" si="31"/>
        <v>Daten unvollst.</v>
      </c>
      <c r="N301" s="196" t="str">
        <f t="shared" si="32"/>
        <v>Daten</v>
      </c>
      <c r="O301" s="104" t="str">
        <f t="shared" si="33"/>
        <v>Daten</v>
      </c>
      <c r="P301" s="200">
        <f t="shared" si="34"/>
        <v>0</v>
      </c>
      <c r="Q301" s="154">
        <f t="shared" si="35"/>
        <v>0</v>
      </c>
    </row>
    <row r="302" spans="2:17" x14ac:dyDescent="0.25">
      <c r="B302" s="103">
        <v>286</v>
      </c>
      <c r="C302" s="185">
        <f>IF(Eingabe!$AN$5&gt;365,C301+1,C301+1)</f>
        <v>12</v>
      </c>
      <c r="D302" s="164">
        <f t="shared" si="29"/>
        <v>12</v>
      </c>
      <c r="E302" s="185">
        <f>IF(AND(Eingabe!$AN$5&lt;&gt;"",Eingabe!$AN$5&lt;=365),10,IF(AND(Eingabe!$AN$5&lt;&gt;"",Eingabe!$AN$5&gt;365),10,IF(Eingabe!$AN$5="","","Fehler")))</f>
        <v>10</v>
      </c>
      <c r="F302" s="240" t="str">
        <f>IF(Eingabe!$T$7&lt;&gt;"",Eingabe!$T$7,"")</f>
        <v/>
      </c>
      <c r="G302" s="187" t="str">
        <f t="shared" si="30"/>
        <v/>
      </c>
      <c r="H302" s="153" t="str">
        <f>IF(AND(Eingabe!$AN$5&gt;365,Eingabe!$AM28&lt;&gt;"",Eingabe!$AN28&lt;&gt;"",Eingabe!$AO28&lt;&gt;"",Eingabe!$AP28&lt;&gt;""),"OK SJ",IF(AND(Eingabe!$AN$5&lt;=365,Eingabe!$AM29&lt;&gt;"",Eingabe!$AN29&lt;&gt;"",Eingabe!$AO29&lt;&gt;"",Eingabe!$AP29&lt;&gt;""),"OK","Daten unvollst."))</f>
        <v>Daten unvollst.</v>
      </c>
      <c r="I302" s="171">
        <f>IF(Eingabe!$AN$5&gt;365,Eingabe!$AM28,Eingabe!$AM29)</f>
        <v>0</v>
      </c>
      <c r="J302" s="190">
        <f>IF(Eingabe!$AN$5&gt;365,Eingabe!$AN28,Eingabe!$AN29)</f>
        <v>0</v>
      </c>
      <c r="K302" s="194">
        <f>IF(Eingabe!$AN$5&gt;365,Eingabe!$AO28,Eingabe!$AO29)</f>
        <v>0</v>
      </c>
      <c r="L302" s="172">
        <f>IF(Eingabe!$AN$5&gt;365,Eingabe!$AP28,Eingabe!$AP29)</f>
        <v>0</v>
      </c>
      <c r="M302" s="272" t="str">
        <f t="shared" si="31"/>
        <v>Daten unvollst.</v>
      </c>
      <c r="N302" s="196" t="str">
        <f t="shared" si="32"/>
        <v>Daten</v>
      </c>
      <c r="O302" s="104" t="str">
        <f t="shared" si="33"/>
        <v>Daten</v>
      </c>
      <c r="P302" s="200">
        <f t="shared" si="34"/>
        <v>0</v>
      </c>
      <c r="Q302" s="154">
        <f t="shared" si="35"/>
        <v>0</v>
      </c>
    </row>
    <row r="303" spans="2:17" x14ac:dyDescent="0.25">
      <c r="B303" s="103">
        <v>287</v>
      </c>
      <c r="C303" s="185">
        <f>IF(Eingabe!$AN$5&gt;365,C302+1,C302+1)</f>
        <v>13</v>
      </c>
      <c r="D303" s="164">
        <f t="shared" si="29"/>
        <v>13</v>
      </c>
      <c r="E303" s="185">
        <f>IF(AND(Eingabe!$AN$5&lt;&gt;"",Eingabe!$AN$5&lt;=365),10,IF(AND(Eingabe!$AN$5&lt;&gt;"",Eingabe!$AN$5&gt;365),10,IF(Eingabe!$AN$5="","","Fehler")))</f>
        <v>10</v>
      </c>
      <c r="F303" s="240" t="str">
        <f>IF(Eingabe!$T$7&lt;&gt;"",Eingabe!$T$7,"")</f>
        <v/>
      </c>
      <c r="G303" s="187" t="str">
        <f t="shared" si="30"/>
        <v/>
      </c>
      <c r="H303" s="153" t="str">
        <f>IF(AND(Eingabe!$AN$5&gt;365,Eingabe!$AM29&lt;&gt;"",Eingabe!$AN29&lt;&gt;"",Eingabe!$AO29&lt;&gt;"",Eingabe!$AP29&lt;&gt;""),"OK SJ",IF(AND(Eingabe!$AN$5&lt;=365,Eingabe!$AM30&lt;&gt;"",Eingabe!$AN30&lt;&gt;"",Eingabe!$AO30&lt;&gt;"",Eingabe!$AP30&lt;&gt;""),"OK","Daten unvollst."))</f>
        <v>Daten unvollst.</v>
      </c>
      <c r="I303" s="171">
        <f>IF(Eingabe!$AN$5&gt;365,Eingabe!$AM29,Eingabe!$AM30)</f>
        <v>0</v>
      </c>
      <c r="J303" s="190">
        <f>IF(Eingabe!$AN$5&gt;365,Eingabe!$AN29,Eingabe!$AN30)</f>
        <v>0</v>
      </c>
      <c r="K303" s="194">
        <f>IF(Eingabe!$AN$5&gt;365,Eingabe!$AO29,Eingabe!$AO30)</f>
        <v>0</v>
      </c>
      <c r="L303" s="172">
        <f>IF(Eingabe!$AN$5&gt;365,Eingabe!$AP29,Eingabe!$AP30)</f>
        <v>0</v>
      </c>
      <c r="M303" s="272" t="str">
        <f t="shared" si="31"/>
        <v>Daten unvollst.</v>
      </c>
      <c r="N303" s="196" t="str">
        <f t="shared" si="32"/>
        <v>Daten</v>
      </c>
      <c r="O303" s="104" t="str">
        <f t="shared" si="33"/>
        <v>Daten</v>
      </c>
      <c r="P303" s="200">
        <f t="shared" si="34"/>
        <v>0</v>
      </c>
      <c r="Q303" s="154">
        <f t="shared" si="35"/>
        <v>0</v>
      </c>
    </row>
    <row r="304" spans="2:17" x14ac:dyDescent="0.25">
      <c r="B304" s="103">
        <v>288</v>
      </c>
      <c r="C304" s="185">
        <f>IF(Eingabe!$AN$5&gt;365,C303+1,C303+1)</f>
        <v>14</v>
      </c>
      <c r="D304" s="164">
        <f t="shared" si="29"/>
        <v>14</v>
      </c>
      <c r="E304" s="185">
        <f>IF(AND(Eingabe!$AN$5&lt;&gt;"",Eingabe!$AN$5&lt;=365),10,IF(AND(Eingabe!$AN$5&lt;&gt;"",Eingabe!$AN$5&gt;365),10,IF(Eingabe!$AN$5="","","Fehler")))</f>
        <v>10</v>
      </c>
      <c r="F304" s="240" t="str">
        <f>IF(Eingabe!$T$7&lt;&gt;"",Eingabe!$T$7,"")</f>
        <v/>
      </c>
      <c r="G304" s="187" t="str">
        <f t="shared" si="30"/>
        <v/>
      </c>
      <c r="H304" s="153" t="str">
        <f>IF(AND(Eingabe!$AN$5&gt;365,Eingabe!$AM30&lt;&gt;"",Eingabe!$AN30&lt;&gt;"",Eingabe!$AO30&lt;&gt;"",Eingabe!$AP30&lt;&gt;""),"OK SJ",IF(AND(Eingabe!$AN$5&lt;=365,Eingabe!$AM31&lt;&gt;"",Eingabe!$AN31&lt;&gt;"",Eingabe!$AO31&lt;&gt;"",Eingabe!$AP31&lt;&gt;""),"OK","Daten unvollst."))</f>
        <v>Daten unvollst.</v>
      </c>
      <c r="I304" s="171">
        <f>IF(Eingabe!$AN$5&gt;365,Eingabe!$AM30,Eingabe!$AM31)</f>
        <v>0</v>
      </c>
      <c r="J304" s="190">
        <f>IF(Eingabe!$AN$5&gt;365,Eingabe!$AN30,Eingabe!$AN31)</f>
        <v>0</v>
      </c>
      <c r="K304" s="194">
        <f>IF(Eingabe!$AN$5&gt;365,Eingabe!$AO30,Eingabe!$AO31)</f>
        <v>0</v>
      </c>
      <c r="L304" s="172">
        <f>IF(Eingabe!$AN$5&gt;365,Eingabe!$AP30,Eingabe!$AP31)</f>
        <v>0</v>
      </c>
      <c r="M304" s="272" t="str">
        <f t="shared" si="31"/>
        <v>Daten unvollst.</v>
      </c>
      <c r="N304" s="196" t="str">
        <f t="shared" si="32"/>
        <v>Daten</v>
      </c>
      <c r="O304" s="104" t="str">
        <f t="shared" si="33"/>
        <v>Daten</v>
      </c>
      <c r="P304" s="200">
        <f t="shared" si="34"/>
        <v>0</v>
      </c>
      <c r="Q304" s="154">
        <f t="shared" si="35"/>
        <v>0</v>
      </c>
    </row>
    <row r="305" spans="2:17" x14ac:dyDescent="0.25">
      <c r="B305" s="103">
        <v>289</v>
      </c>
      <c r="C305" s="185">
        <f>IF(Eingabe!$AN$5&gt;365,C304+1,C304+1)</f>
        <v>15</v>
      </c>
      <c r="D305" s="164">
        <f t="shared" si="29"/>
        <v>15</v>
      </c>
      <c r="E305" s="185">
        <f>IF(AND(Eingabe!$AN$5&lt;&gt;"",Eingabe!$AN$5&lt;=365),10,IF(AND(Eingabe!$AN$5&lt;&gt;"",Eingabe!$AN$5&gt;365),10,IF(Eingabe!$AN$5="","","Fehler")))</f>
        <v>10</v>
      </c>
      <c r="F305" s="240" t="str">
        <f>IF(Eingabe!$T$7&lt;&gt;"",Eingabe!$T$7,"")</f>
        <v/>
      </c>
      <c r="G305" s="187" t="str">
        <f t="shared" si="30"/>
        <v/>
      </c>
      <c r="H305" s="153" t="str">
        <f>IF(AND(Eingabe!$AN$5&gt;365,Eingabe!$AM31&lt;&gt;"",Eingabe!$AN31&lt;&gt;"",Eingabe!$AO31&lt;&gt;"",Eingabe!$AP31&lt;&gt;""),"OK SJ",IF(AND(Eingabe!$AN$5&lt;=365,Eingabe!$AM32&lt;&gt;"",Eingabe!$AN32&lt;&gt;"",Eingabe!$AO32&lt;&gt;"",Eingabe!$AP32&lt;&gt;""),"OK","Daten unvollst."))</f>
        <v>Daten unvollst.</v>
      </c>
      <c r="I305" s="171">
        <f>IF(Eingabe!$AN$5&gt;365,Eingabe!$AM31,Eingabe!$AM32)</f>
        <v>0</v>
      </c>
      <c r="J305" s="190">
        <f>IF(Eingabe!$AN$5&gt;365,Eingabe!$AN31,Eingabe!$AN32)</f>
        <v>0</v>
      </c>
      <c r="K305" s="194">
        <f>IF(Eingabe!$AN$5&gt;365,Eingabe!$AO31,Eingabe!$AO32)</f>
        <v>0</v>
      </c>
      <c r="L305" s="172">
        <f>IF(Eingabe!$AN$5&gt;365,Eingabe!$AP31,Eingabe!$AP32)</f>
        <v>0</v>
      </c>
      <c r="M305" s="272" t="str">
        <f t="shared" si="31"/>
        <v>Daten unvollst.</v>
      </c>
      <c r="N305" s="196" t="str">
        <f t="shared" si="32"/>
        <v>Daten</v>
      </c>
      <c r="O305" s="104" t="str">
        <f t="shared" si="33"/>
        <v>Daten</v>
      </c>
      <c r="P305" s="200">
        <f t="shared" si="34"/>
        <v>0</v>
      </c>
      <c r="Q305" s="154">
        <f t="shared" si="35"/>
        <v>0</v>
      </c>
    </row>
    <row r="306" spans="2:17" x14ac:dyDescent="0.25">
      <c r="B306" s="103">
        <v>290</v>
      </c>
      <c r="C306" s="185">
        <f>IF(Eingabe!$AN$5&gt;365,C305+1,C305+1)</f>
        <v>16</v>
      </c>
      <c r="D306" s="164">
        <f t="shared" si="29"/>
        <v>16</v>
      </c>
      <c r="E306" s="185">
        <f>IF(AND(Eingabe!$AN$5&lt;&gt;"",Eingabe!$AN$5&lt;=365),10,IF(AND(Eingabe!$AN$5&lt;&gt;"",Eingabe!$AN$5&gt;365),10,IF(Eingabe!$AN$5="","","Fehler")))</f>
        <v>10</v>
      </c>
      <c r="F306" s="240" t="str">
        <f>IF(Eingabe!$T$7&lt;&gt;"",Eingabe!$T$7,"")</f>
        <v/>
      </c>
      <c r="G306" s="187" t="str">
        <f t="shared" si="30"/>
        <v/>
      </c>
      <c r="H306" s="153" t="str">
        <f>IF(AND(Eingabe!$AN$5&gt;365,Eingabe!$AM32&lt;&gt;"",Eingabe!$AN32&lt;&gt;"",Eingabe!$AO32&lt;&gt;"",Eingabe!$AP32&lt;&gt;""),"OK SJ",IF(AND(Eingabe!$AN$5&lt;=365,Eingabe!$AM33&lt;&gt;"",Eingabe!$AN33&lt;&gt;"",Eingabe!$AO33&lt;&gt;"",Eingabe!$AP33&lt;&gt;""),"OK","Daten unvollst."))</f>
        <v>Daten unvollst.</v>
      </c>
      <c r="I306" s="171">
        <f>IF(Eingabe!$AN$5&gt;365,Eingabe!$AM32,Eingabe!$AM33)</f>
        <v>0</v>
      </c>
      <c r="J306" s="190">
        <f>IF(Eingabe!$AN$5&gt;365,Eingabe!$AN32,Eingabe!$AN33)</f>
        <v>0</v>
      </c>
      <c r="K306" s="194">
        <f>IF(Eingabe!$AN$5&gt;365,Eingabe!$AO32,Eingabe!$AO33)</f>
        <v>0</v>
      </c>
      <c r="L306" s="172">
        <f>IF(Eingabe!$AN$5&gt;365,Eingabe!$AP32,Eingabe!$AP33)</f>
        <v>0</v>
      </c>
      <c r="M306" s="272" t="str">
        <f t="shared" si="31"/>
        <v>Daten unvollst.</v>
      </c>
      <c r="N306" s="196" t="str">
        <f t="shared" si="32"/>
        <v>Daten</v>
      </c>
      <c r="O306" s="104" t="str">
        <f t="shared" si="33"/>
        <v>Daten</v>
      </c>
      <c r="P306" s="200">
        <f t="shared" si="34"/>
        <v>0</v>
      </c>
      <c r="Q306" s="154">
        <f t="shared" si="35"/>
        <v>0</v>
      </c>
    </row>
    <row r="307" spans="2:17" x14ac:dyDescent="0.25">
      <c r="B307" s="103">
        <v>291</v>
      </c>
      <c r="C307" s="185">
        <f>IF(Eingabe!$AN$5&gt;365,C306+1,C306+1)</f>
        <v>17</v>
      </c>
      <c r="D307" s="164">
        <f t="shared" si="29"/>
        <v>17</v>
      </c>
      <c r="E307" s="185">
        <f>IF(AND(Eingabe!$AN$5&lt;&gt;"",Eingabe!$AN$5&lt;=365),10,IF(AND(Eingabe!$AN$5&lt;&gt;"",Eingabe!$AN$5&gt;365),10,IF(Eingabe!$AN$5="","","Fehler")))</f>
        <v>10</v>
      </c>
      <c r="F307" s="240" t="str">
        <f>IF(Eingabe!$T$7&lt;&gt;"",Eingabe!$T$7,"")</f>
        <v/>
      </c>
      <c r="G307" s="187" t="str">
        <f t="shared" si="30"/>
        <v/>
      </c>
      <c r="H307" s="153" t="str">
        <f>IF(AND(Eingabe!$AN$5&gt;365,Eingabe!$AM33&lt;&gt;"",Eingabe!$AN33&lt;&gt;"",Eingabe!$AO33&lt;&gt;"",Eingabe!$AP33&lt;&gt;""),"OK SJ",IF(AND(Eingabe!$AN$5&lt;=365,Eingabe!$AM34&lt;&gt;"",Eingabe!$AN34&lt;&gt;"",Eingabe!$AO34&lt;&gt;"",Eingabe!$AP34&lt;&gt;""),"OK","Daten unvollst."))</f>
        <v>Daten unvollst.</v>
      </c>
      <c r="I307" s="171">
        <f>IF(Eingabe!$AN$5&gt;365,Eingabe!$AM33,Eingabe!$AM34)</f>
        <v>0</v>
      </c>
      <c r="J307" s="190">
        <f>IF(Eingabe!$AN$5&gt;365,Eingabe!$AN33,Eingabe!$AN34)</f>
        <v>0</v>
      </c>
      <c r="K307" s="194">
        <f>IF(Eingabe!$AN$5&gt;365,Eingabe!$AO33,Eingabe!$AO34)</f>
        <v>0</v>
      </c>
      <c r="L307" s="172">
        <f>IF(Eingabe!$AN$5&gt;365,Eingabe!$AP33,Eingabe!$AP34)</f>
        <v>0</v>
      </c>
      <c r="M307" s="272" t="str">
        <f t="shared" si="31"/>
        <v>Daten unvollst.</v>
      </c>
      <c r="N307" s="196" t="str">
        <f t="shared" si="32"/>
        <v>Daten</v>
      </c>
      <c r="O307" s="104" t="str">
        <f t="shared" si="33"/>
        <v>Daten</v>
      </c>
      <c r="P307" s="200">
        <f t="shared" si="34"/>
        <v>0</v>
      </c>
      <c r="Q307" s="154">
        <f t="shared" si="35"/>
        <v>0</v>
      </c>
    </row>
    <row r="308" spans="2:17" x14ac:dyDescent="0.25">
      <c r="B308" s="103">
        <v>292</v>
      </c>
      <c r="C308" s="185">
        <f>IF(Eingabe!$AN$5&gt;365,C307+1,C307+1)</f>
        <v>18</v>
      </c>
      <c r="D308" s="164">
        <f t="shared" si="29"/>
        <v>18</v>
      </c>
      <c r="E308" s="185">
        <f>IF(AND(Eingabe!$AN$5&lt;&gt;"",Eingabe!$AN$5&lt;=365),10,IF(AND(Eingabe!$AN$5&lt;&gt;"",Eingabe!$AN$5&gt;365),10,IF(Eingabe!$AN$5="","","Fehler")))</f>
        <v>10</v>
      </c>
      <c r="F308" s="240" t="str">
        <f>IF(Eingabe!$T$7&lt;&gt;"",Eingabe!$T$7,"")</f>
        <v/>
      </c>
      <c r="G308" s="187" t="str">
        <f t="shared" si="30"/>
        <v/>
      </c>
      <c r="H308" s="153" t="str">
        <f>IF(AND(Eingabe!$AN$5&gt;365,Eingabe!$AM34&lt;&gt;"",Eingabe!$AN34&lt;&gt;"",Eingabe!$AO34&lt;&gt;"",Eingabe!$AP34&lt;&gt;""),"OK SJ",IF(AND(Eingabe!$AN$5&lt;=365,Eingabe!$AM35&lt;&gt;"",Eingabe!$AN35&lt;&gt;"",Eingabe!$AO35&lt;&gt;"",Eingabe!$AP35&lt;&gt;""),"OK","Daten unvollst."))</f>
        <v>Daten unvollst.</v>
      </c>
      <c r="I308" s="171">
        <f>IF(Eingabe!$AN$5&gt;365,Eingabe!$AM34,Eingabe!$AM35)</f>
        <v>0</v>
      </c>
      <c r="J308" s="190">
        <f>IF(Eingabe!$AN$5&gt;365,Eingabe!$AN34,Eingabe!$AN35)</f>
        <v>0</v>
      </c>
      <c r="K308" s="194">
        <f>IF(Eingabe!$AN$5&gt;365,Eingabe!$AO34,Eingabe!$AO35)</f>
        <v>0</v>
      </c>
      <c r="L308" s="172">
        <f>IF(Eingabe!$AN$5&gt;365,Eingabe!$AP34,Eingabe!$AP35)</f>
        <v>0</v>
      </c>
      <c r="M308" s="272" t="str">
        <f t="shared" si="31"/>
        <v>Daten unvollst.</v>
      </c>
      <c r="N308" s="196" t="str">
        <f t="shared" si="32"/>
        <v>Daten</v>
      </c>
      <c r="O308" s="104" t="str">
        <f t="shared" si="33"/>
        <v>Daten</v>
      </c>
      <c r="P308" s="200">
        <f t="shared" si="34"/>
        <v>0</v>
      </c>
      <c r="Q308" s="154">
        <f t="shared" si="35"/>
        <v>0</v>
      </c>
    </row>
    <row r="309" spans="2:17" x14ac:dyDescent="0.25">
      <c r="B309" s="103">
        <v>293</v>
      </c>
      <c r="C309" s="185">
        <f>IF(Eingabe!$AN$5&gt;365,C308+1,C308+1)</f>
        <v>19</v>
      </c>
      <c r="D309" s="164">
        <f t="shared" si="29"/>
        <v>19</v>
      </c>
      <c r="E309" s="185">
        <f>IF(AND(Eingabe!$AN$5&lt;&gt;"",Eingabe!$AN$5&lt;=365),10,IF(AND(Eingabe!$AN$5&lt;&gt;"",Eingabe!$AN$5&gt;365),10,IF(Eingabe!$AN$5="","","Fehler")))</f>
        <v>10</v>
      </c>
      <c r="F309" s="240" t="str">
        <f>IF(Eingabe!$T$7&lt;&gt;"",Eingabe!$T$7,"")</f>
        <v/>
      </c>
      <c r="G309" s="187" t="str">
        <f t="shared" si="30"/>
        <v/>
      </c>
      <c r="H309" s="153" t="str">
        <f>IF(AND(Eingabe!$AN$5&gt;365,Eingabe!$AM35&lt;&gt;"",Eingabe!$AN35&lt;&gt;"",Eingabe!$AO35&lt;&gt;"",Eingabe!$AP35&lt;&gt;""),"OK SJ",IF(AND(Eingabe!$AN$5&lt;=365,Eingabe!$AM36&lt;&gt;"",Eingabe!$AN36&lt;&gt;"",Eingabe!$AO36&lt;&gt;"",Eingabe!$AP36&lt;&gt;""),"OK","Daten unvollst."))</f>
        <v>Daten unvollst.</v>
      </c>
      <c r="I309" s="171">
        <f>IF(Eingabe!$AN$5&gt;365,Eingabe!$AM35,Eingabe!$AM36)</f>
        <v>0</v>
      </c>
      <c r="J309" s="190">
        <f>IF(Eingabe!$AN$5&gt;365,Eingabe!$AN35,Eingabe!$AN36)</f>
        <v>0</v>
      </c>
      <c r="K309" s="194">
        <f>IF(Eingabe!$AN$5&gt;365,Eingabe!$AO35,Eingabe!$AO36)</f>
        <v>0</v>
      </c>
      <c r="L309" s="172">
        <f>IF(Eingabe!$AN$5&gt;365,Eingabe!$AP35,Eingabe!$AP36)</f>
        <v>0</v>
      </c>
      <c r="M309" s="272" t="str">
        <f t="shared" si="31"/>
        <v>Daten unvollst.</v>
      </c>
      <c r="N309" s="196" t="str">
        <f t="shared" si="32"/>
        <v>Daten</v>
      </c>
      <c r="O309" s="104" t="str">
        <f t="shared" si="33"/>
        <v>Daten</v>
      </c>
      <c r="P309" s="200">
        <f t="shared" si="34"/>
        <v>0</v>
      </c>
      <c r="Q309" s="154">
        <f t="shared" si="35"/>
        <v>0</v>
      </c>
    </row>
    <row r="310" spans="2:17" x14ac:dyDescent="0.25">
      <c r="B310" s="103">
        <v>294</v>
      </c>
      <c r="C310" s="185">
        <f>IF(Eingabe!$AN$5&gt;365,C309+1,C309+1)</f>
        <v>20</v>
      </c>
      <c r="D310" s="164">
        <f t="shared" si="29"/>
        <v>20</v>
      </c>
      <c r="E310" s="185">
        <f>IF(AND(Eingabe!$AN$5&lt;&gt;"",Eingabe!$AN$5&lt;=365),10,IF(AND(Eingabe!$AN$5&lt;&gt;"",Eingabe!$AN$5&gt;365),10,IF(Eingabe!$AN$5="","","Fehler")))</f>
        <v>10</v>
      </c>
      <c r="F310" s="240" t="str">
        <f>IF(Eingabe!$T$7&lt;&gt;"",Eingabe!$T$7,"")</f>
        <v/>
      </c>
      <c r="G310" s="187" t="str">
        <f t="shared" si="30"/>
        <v/>
      </c>
      <c r="H310" s="153" t="str">
        <f>IF(AND(Eingabe!$AN$5&gt;365,Eingabe!$AM36&lt;&gt;"",Eingabe!$AN36&lt;&gt;"",Eingabe!$AO36&lt;&gt;"",Eingabe!$AP36&lt;&gt;""),"OK SJ",IF(AND(Eingabe!$AN$5&lt;=365,Eingabe!$AM37&lt;&gt;"",Eingabe!$AN37&lt;&gt;"",Eingabe!$AO37&lt;&gt;"",Eingabe!$AP37&lt;&gt;""),"OK","Daten unvollst."))</f>
        <v>Daten unvollst.</v>
      </c>
      <c r="I310" s="171">
        <f>IF(Eingabe!$AN$5&gt;365,Eingabe!$AM36,Eingabe!$AM37)</f>
        <v>0</v>
      </c>
      <c r="J310" s="190">
        <f>IF(Eingabe!$AN$5&gt;365,Eingabe!$AN36,Eingabe!$AN37)</f>
        <v>0</v>
      </c>
      <c r="K310" s="194">
        <f>IF(Eingabe!$AN$5&gt;365,Eingabe!$AO36,Eingabe!$AO37)</f>
        <v>0</v>
      </c>
      <c r="L310" s="172">
        <f>IF(Eingabe!$AN$5&gt;365,Eingabe!$AP36,Eingabe!$AP37)</f>
        <v>0</v>
      </c>
      <c r="M310" s="272" t="str">
        <f t="shared" si="31"/>
        <v>Daten unvollst.</v>
      </c>
      <c r="N310" s="196" t="str">
        <f t="shared" si="32"/>
        <v>Daten</v>
      </c>
      <c r="O310" s="104" t="str">
        <f t="shared" si="33"/>
        <v>Daten</v>
      </c>
      <c r="P310" s="200">
        <f t="shared" si="34"/>
        <v>0</v>
      </c>
      <c r="Q310" s="154">
        <f t="shared" si="35"/>
        <v>0</v>
      </c>
    </row>
    <row r="311" spans="2:17" x14ac:dyDescent="0.25">
      <c r="B311" s="103">
        <v>295</v>
      </c>
      <c r="C311" s="185">
        <f>IF(Eingabe!$AN$5&gt;365,C310+1,C310+1)</f>
        <v>21</v>
      </c>
      <c r="D311" s="164">
        <f t="shared" si="29"/>
        <v>21</v>
      </c>
      <c r="E311" s="185">
        <f>IF(AND(Eingabe!$AN$5&lt;&gt;"",Eingabe!$AN$5&lt;=365),10,IF(AND(Eingabe!$AN$5&lt;&gt;"",Eingabe!$AN$5&gt;365),10,IF(Eingabe!$AN$5="","","Fehler")))</f>
        <v>10</v>
      </c>
      <c r="F311" s="240" t="str">
        <f>IF(Eingabe!$T$7&lt;&gt;"",Eingabe!$T$7,"")</f>
        <v/>
      </c>
      <c r="G311" s="187" t="str">
        <f t="shared" si="30"/>
        <v/>
      </c>
      <c r="H311" s="153" t="str">
        <f>IF(AND(Eingabe!$AN$5&gt;365,Eingabe!$AM37&lt;&gt;"",Eingabe!$AN37&lt;&gt;"",Eingabe!$AO37&lt;&gt;"",Eingabe!$AP37&lt;&gt;""),"OK SJ",IF(AND(Eingabe!$AN$5&lt;=365,Eingabe!$AM38&lt;&gt;"",Eingabe!$AN38&lt;&gt;"",Eingabe!$AO38&lt;&gt;"",Eingabe!$AP38&lt;&gt;""),"OK","Daten unvollst."))</f>
        <v>Daten unvollst.</v>
      </c>
      <c r="I311" s="171">
        <f>IF(Eingabe!$AN$5&gt;365,Eingabe!$AM37,Eingabe!$AM38)</f>
        <v>0</v>
      </c>
      <c r="J311" s="190">
        <f>IF(Eingabe!$AN$5&gt;365,Eingabe!$AN37,Eingabe!$AN38)</f>
        <v>0</v>
      </c>
      <c r="K311" s="194">
        <f>IF(Eingabe!$AN$5&gt;365,Eingabe!$AO37,Eingabe!$AO38)</f>
        <v>0</v>
      </c>
      <c r="L311" s="172">
        <f>IF(Eingabe!$AN$5&gt;365,Eingabe!$AP37,Eingabe!$AP38)</f>
        <v>0</v>
      </c>
      <c r="M311" s="272" t="str">
        <f t="shared" si="31"/>
        <v>Daten unvollst.</v>
      </c>
      <c r="N311" s="196" t="str">
        <f t="shared" si="32"/>
        <v>Daten</v>
      </c>
      <c r="O311" s="104" t="str">
        <f t="shared" si="33"/>
        <v>Daten</v>
      </c>
      <c r="P311" s="200">
        <f t="shared" si="34"/>
        <v>0</v>
      </c>
      <c r="Q311" s="154">
        <f t="shared" si="35"/>
        <v>0</v>
      </c>
    </row>
    <row r="312" spans="2:17" x14ac:dyDescent="0.25">
      <c r="B312" s="103">
        <v>296</v>
      </c>
      <c r="C312" s="185">
        <f>IF(Eingabe!$AN$5&gt;365,C311+1,C311+1)</f>
        <v>22</v>
      </c>
      <c r="D312" s="164">
        <f t="shared" si="29"/>
        <v>22</v>
      </c>
      <c r="E312" s="185">
        <f>IF(AND(Eingabe!$AN$5&lt;&gt;"",Eingabe!$AN$5&lt;=365),10,IF(AND(Eingabe!$AN$5&lt;&gt;"",Eingabe!$AN$5&gt;365),10,IF(Eingabe!$AN$5="","","Fehler")))</f>
        <v>10</v>
      </c>
      <c r="F312" s="240" t="str">
        <f>IF(Eingabe!$T$7&lt;&gt;"",Eingabe!$T$7,"")</f>
        <v/>
      </c>
      <c r="G312" s="187" t="str">
        <f t="shared" si="30"/>
        <v/>
      </c>
      <c r="H312" s="153" t="str">
        <f>IF(AND(Eingabe!$AN$5&gt;365,Eingabe!$AM38&lt;&gt;"",Eingabe!$AN38&lt;&gt;"",Eingabe!$AO38&lt;&gt;"",Eingabe!$AP38&lt;&gt;""),"OK SJ",IF(AND(Eingabe!$AN$5&lt;=365,Eingabe!$AM39&lt;&gt;"",Eingabe!$AN39&lt;&gt;"",Eingabe!$AO39&lt;&gt;"",Eingabe!$AP39&lt;&gt;""),"OK","Daten unvollst."))</f>
        <v>Daten unvollst.</v>
      </c>
      <c r="I312" s="171">
        <f>IF(Eingabe!$AN$5&gt;365,Eingabe!$AM38,Eingabe!$AM39)</f>
        <v>0</v>
      </c>
      <c r="J312" s="190">
        <f>IF(Eingabe!$AN$5&gt;365,Eingabe!$AN38,Eingabe!$AN39)</f>
        <v>0</v>
      </c>
      <c r="K312" s="194">
        <f>IF(Eingabe!$AN$5&gt;365,Eingabe!$AO38,Eingabe!$AO39)</f>
        <v>0</v>
      </c>
      <c r="L312" s="172">
        <f>IF(Eingabe!$AN$5&gt;365,Eingabe!$AP38,Eingabe!$AP39)</f>
        <v>0</v>
      </c>
      <c r="M312" s="272" t="str">
        <f t="shared" si="31"/>
        <v>Daten unvollst.</v>
      </c>
      <c r="N312" s="196" t="str">
        <f t="shared" si="32"/>
        <v>Daten</v>
      </c>
      <c r="O312" s="104" t="str">
        <f t="shared" si="33"/>
        <v>Daten</v>
      </c>
      <c r="P312" s="200">
        <f t="shared" si="34"/>
        <v>0</v>
      </c>
      <c r="Q312" s="154">
        <f t="shared" si="35"/>
        <v>0</v>
      </c>
    </row>
    <row r="313" spans="2:17" x14ac:dyDescent="0.25">
      <c r="B313" s="103">
        <v>297</v>
      </c>
      <c r="C313" s="185">
        <f>IF(Eingabe!$AN$5&gt;365,C312+1,C312+1)</f>
        <v>23</v>
      </c>
      <c r="D313" s="164">
        <f t="shared" si="29"/>
        <v>23</v>
      </c>
      <c r="E313" s="185">
        <f>IF(AND(Eingabe!$AN$5&lt;&gt;"",Eingabe!$AN$5&lt;=365),10,IF(AND(Eingabe!$AN$5&lt;&gt;"",Eingabe!$AN$5&gt;365),10,IF(Eingabe!$AN$5="","","Fehler")))</f>
        <v>10</v>
      </c>
      <c r="F313" s="240" t="str">
        <f>IF(Eingabe!$T$7&lt;&gt;"",Eingabe!$T$7,"")</f>
        <v/>
      </c>
      <c r="G313" s="187" t="str">
        <f t="shared" si="30"/>
        <v/>
      </c>
      <c r="H313" s="153" t="str">
        <f>IF(AND(Eingabe!$AN$5&gt;365,Eingabe!$AM39&lt;&gt;"",Eingabe!$AN39&lt;&gt;"",Eingabe!$AO39&lt;&gt;"",Eingabe!$AP39&lt;&gt;""),"OK SJ",IF(AND(Eingabe!$AN$5&lt;=365,Eingabe!$AM40&lt;&gt;"",Eingabe!$AN40&lt;&gt;"",Eingabe!$AO40&lt;&gt;"",Eingabe!$AP40&lt;&gt;""),"OK","Daten unvollst."))</f>
        <v>Daten unvollst.</v>
      </c>
      <c r="I313" s="171">
        <f>IF(Eingabe!$AN$5&gt;365,Eingabe!$AM39,Eingabe!$AM40)</f>
        <v>0</v>
      </c>
      <c r="J313" s="190">
        <f>IF(Eingabe!$AN$5&gt;365,Eingabe!$AN39,Eingabe!$AN40)</f>
        <v>0</v>
      </c>
      <c r="K313" s="194">
        <f>IF(Eingabe!$AN$5&gt;365,Eingabe!$AO39,Eingabe!$AO40)</f>
        <v>0</v>
      </c>
      <c r="L313" s="172">
        <f>IF(Eingabe!$AN$5&gt;365,Eingabe!$AP39,Eingabe!$AP40)</f>
        <v>0</v>
      </c>
      <c r="M313" s="272" t="str">
        <f t="shared" si="31"/>
        <v>Daten unvollst.</v>
      </c>
      <c r="N313" s="196" t="str">
        <f t="shared" si="32"/>
        <v>Daten</v>
      </c>
      <c r="O313" s="104" t="str">
        <f t="shared" si="33"/>
        <v>Daten</v>
      </c>
      <c r="P313" s="200">
        <f t="shared" si="34"/>
        <v>0</v>
      </c>
      <c r="Q313" s="154">
        <f t="shared" si="35"/>
        <v>0</v>
      </c>
    </row>
    <row r="314" spans="2:17" x14ac:dyDescent="0.25">
      <c r="B314" s="103">
        <v>298</v>
      </c>
      <c r="C314" s="185">
        <f>IF(Eingabe!$AN$5&gt;365,C313+1,C313+1)</f>
        <v>24</v>
      </c>
      <c r="D314" s="164">
        <f t="shared" si="29"/>
        <v>24</v>
      </c>
      <c r="E314" s="185">
        <f>IF(AND(Eingabe!$AN$5&lt;&gt;"",Eingabe!$AN$5&lt;=365),10,IF(AND(Eingabe!$AN$5&lt;&gt;"",Eingabe!$AN$5&gt;365),10,IF(Eingabe!$AN$5="","","Fehler")))</f>
        <v>10</v>
      </c>
      <c r="F314" s="240" t="str">
        <f>IF(Eingabe!$T$7&lt;&gt;"",Eingabe!$T$7,"")</f>
        <v/>
      </c>
      <c r="G314" s="187" t="str">
        <f t="shared" si="30"/>
        <v/>
      </c>
      <c r="H314" s="153" t="str">
        <f>IF(AND(Eingabe!$AN$5&gt;365,Eingabe!$AM40&lt;&gt;"",Eingabe!$AN40&lt;&gt;"",Eingabe!$AO40&lt;&gt;"",Eingabe!$AP40&lt;&gt;""),"OK SJ",IF(AND(Eingabe!$AN$5&lt;=365,Eingabe!$AM41&lt;&gt;"",Eingabe!$AN41&lt;&gt;"",Eingabe!$AO41&lt;&gt;"",Eingabe!$AP41&lt;&gt;""),"OK","Daten unvollst."))</f>
        <v>Daten unvollst.</v>
      </c>
      <c r="I314" s="171">
        <f>IF(Eingabe!$AN$5&gt;365,Eingabe!$AM40,Eingabe!$AM41)</f>
        <v>0</v>
      </c>
      <c r="J314" s="190">
        <f>IF(Eingabe!$AN$5&gt;365,Eingabe!$AN40,Eingabe!$AN41)</f>
        <v>0</v>
      </c>
      <c r="K314" s="194">
        <f>IF(Eingabe!$AN$5&gt;365,Eingabe!$AO40,Eingabe!$AO41)</f>
        <v>0</v>
      </c>
      <c r="L314" s="172">
        <f>IF(Eingabe!$AN$5&gt;365,Eingabe!$AP40,Eingabe!$AP41)</f>
        <v>0</v>
      </c>
      <c r="M314" s="272" t="str">
        <f t="shared" si="31"/>
        <v>Daten unvollst.</v>
      </c>
      <c r="N314" s="196" t="str">
        <f t="shared" si="32"/>
        <v>Daten</v>
      </c>
      <c r="O314" s="104" t="str">
        <f t="shared" si="33"/>
        <v>Daten</v>
      </c>
      <c r="P314" s="200">
        <f t="shared" si="34"/>
        <v>0</v>
      </c>
      <c r="Q314" s="154">
        <f t="shared" si="35"/>
        <v>0</v>
      </c>
    </row>
    <row r="315" spans="2:17" x14ac:dyDescent="0.25">
      <c r="B315" s="103">
        <v>299</v>
      </c>
      <c r="C315" s="185">
        <f>IF(Eingabe!$AN$5&gt;365,C314+1,C314+1)</f>
        <v>25</v>
      </c>
      <c r="D315" s="164">
        <f t="shared" si="29"/>
        <v>25</v>
      </c>
      <c r="E315" s="185">
        <f>IF(AND(Eingabe!$AN$5&lt;&gt;"",Eingabe!$AN$5&lt;=365),10,IF(AND(Eingabe!$AN$5&lt;&gt;"",Eingabe!$AN$5&gt;365),10,IF(Eingabe!$AN$5="","","Fehler")))</f>
        <v>10</v>
      </c>
      <c r="F315" s="240" t="str">
        <f>IF(Eingabe!$T$7&lt;&gt;"",Eingabe!$T$7,"")</f>
        <v/>
      </c>
      <c r="G315" s="187" t="str">
        <f t="shared" si="30"/>
        <v/>
      </c>
      <c r="H315" s="153" t="str">
        <f>IF(AND(Eingabe!$AN$5&gt;365,Eingabe!$AM41&lt;&gt;"",Eingabe!$AN41&lt;&gt;"",Eingabe!$AO41&lt;&gt;"",Eingabe!$AP41&lt;&gt;""),"OK SJ",IF(AND(Eingabe!$AN$5&lt;=365,Eingabe!$AM42&lt;&gt;"",Eingabe!$AN42&lt;&gt;"",Eingabe!$AO42&lt;&gt;"",Eingabe!$AP42&lt;&gt;""),"OK","Daten unvollst."))</f>
        <v>Daten unvollst.</v>
      </c>
      <c r="I315" s="171">
        <f>IF(Eingabe!$AN$5&gt;365,Eingabe!$AM41,Eingabe!$AM42)</f>
        <v>0</v>
      </c>
      <c r="J315" s="190">
        <f>IF(Eingabe!$AN$5&gt;365,Eingabe!$AN41,Eingabe!$AN42)</f>
        <v>0</v>
      </c>
      <c r="K315" s="194">
        <f>IF(Eingabe!$AN$5&gt;365,Eingabe!$AO41,Eingabe!$AO42)</f>
        <v>0</v>
      </c>
      <c r="L315" s="172">
        <f>IF(Eingabe!$AN$5&gt;365,Eingabe!$AP41,Eingabe!$AP42)</f>
        <v>0</v>
      </c>
      <c r="M315" s="272" t="str">
        <f t="shared" si="31"/>
        <v>Daten unvollst.</v>
      </c>
      <c r="N315" s="196" t="str">
        <f t="shared" si="32"/>
        <v>Daten</v>
      </c>
      <c r="O315" s="104" t="str">
        <f t="shared" si="33"/>
        <v>Daten</v>
      </c>
      <c r="P315" s="200">
        <f t="shared" si="34"/>
        <v>0</v>
      </c>
      <c r="Q315" s="154">
        <f t="shared" si="35"/>
        <v>0</v>
      </c>
    </row>
    <row r="316" spans="2:17" x14ac:dyDescent="0.25">
      <c r="B316" s="103">
        <v>300</v>
      </c>
      <c r="C316" s="185">
        <f>IF(Eingabe!$AN$5&gt;365,C315+1,C315+1)</f>
        <v>26</v>
      </c>
      <c r="D316" s="164">
        <f t="shared" si="29"/>
        <v>26</v>
      </c>
      <c r="E316" s="185">
        <f>IF(AND(Eingabe!$AN$5&lt;&gt;"",Eingabe!$AN$5&lt;=365),10,IF(AND(Eingabe!$AN$5&lt;&gt;"",Eingabe!$AN$5&gt;365),10,IF(Eingabe!$AN$5="","","Fehler")))</f>
        <v>10</v>
      </c>
      <c r="F316" s="240" t="str">
        <f>IF(Eingabe!$T$7&lt;&gt;"",Eingabe!$T$7,"")</f>
        <v/>
      </c>
      <c r="G316" s="187" t="str">
        <f t="shared" si="30"/>
        <v/>
      </c>
      <c r="H316" s="153" t="str">
        <f>IF(AND(Eingabe!$AN$5&gt;365,Eingabe!$AM42&lt;&gt;"",Eingabe!$AN42&lt;&gt;"",Eingabe!$AO42&lt;&gt;"",Eingabe!$AP42&lt;&gt;""),"OK SJ",IF(AND(Eingabe!$AN$5&lt;=365,Eingabe!$AM43&lt;&gt;"",Eingabe!$AN43&lt;&gt;"",Eingabe!$AO43&lt;&gt;"",Eingabe!$AP43&lt;&gt;""),"OK","Daten unvollst."))</f>
        <v>Daten unvollst.</v>
      </c>
      <c r="I316" s="171">
        <f>IF(Eingabe!$AN$5&gt;365,Eingabe!$AM42,Eingabe!$AM43)</f>
        <v>0</v>
      </c>
      <c r="J316" s="190">
        <f>IF(Eingabe!$AN$5&gt;365,Eingabe!$AN42,Eingabe!$AN43)</f>
        <v>0</v>
      </c>
      <c r="K316" s="194">
        <f>IF(Eingabe!$AN$5&gt;365,Eingabe!$AO42,Eingabe!$AO43)</f>
        <v>0</v>
      </c>
      <c r="L316" s="172">
        <f>IF(Eingabe!$AN$5&gt;365,Eingabe!$AP42,Eingabe!$AP43)</f>
        <v>0</v>
      </c>
      <c r="M316" s="272" t="str">
        <f t="shared" si="31"/>
        <v>Daten unvollst.</v>
      </c>
      <c r="N316" s="196" t="str">
        <f t="shared" si="32"/>
        <v>Daten</v>
      </c>
      <c r="O316" s="104" t="str">
        <f t="shared" si="33"/>
        <v>Daten</v>
      </c>
      <c r="P316" s="200">
        <f t="shared" si="34"/>
        <v>0</v>
      </c>
      <c r="Q316" s="154">
        <f t="shared" si="35"/>
        <v>0</v>
      </c>
    </row>
    <row r="317" spans="2:17" x14ac:dyDescent="0.25">
      <c r="B317" s="103">
        <v>301</v>
      </c>
      <c r="C317" s="185">
        <f>IF(Eingabe!$AN$5&gt;365,C316+1,C316+1)</f>
        <v>27</v>
      </c>
      <c r="D317" s="164">
        <f t="shared" si="29"/>
        <v>27</v>
      </c>
      <c r="E317" s="185">
        <f>IF(AND(Eingabe!$AN$5&lt;&gt;"",Eingabe!$AN$5&lt;=365),10,IF(AND(Eingabe!$AN$5&lt;&gt;"",Eingabe!$AN$5&gt;365),10,IF(Eingabe!$AN$5="","","Fehler")))</f>
        <v>10</v>
      </c>
      <c r="F317" s="240" t="str">
        <f>IF(Eingabe!$T$7&lt;&gt;"",Eingabe!$T$7,"")</f>
        <v/>
      </c>
      <c r="G317" s="187" t="str">
        <f t="shared" si="30"/>
        <v/>
      </c>
      <c r="H317" s="153" t="str">
        <f>IF(AND(Eingabe!$AN$5&gt;365,Eingabe!$AM43&lt;&gt;"",Eingabe!$AN43&lt;&gt;"",Eingabe!$AO43&lt;&gt;"",Eingabe!$AP43&lt;&gt;""),"OK SJ",IF(AND(Eingabe!$AN$5&lt;=365,Eingabe!$AM44&lt;&gt;"",Eingabe!$AN44&lt;&gt;"",Eingabe!$AO44&lt;&gt;"",Eingabe!$AP44&lt;&gt;""),"OK","Daten unvollst."))</f>
        <v>Daten unvollst.</v>
      </c>
      <c r="I317" s="171">
        <f>IF(Eingabe!$AN$5&gt;365,Eingabe!$AM43,Eingabe!$AM44)</f>
        <v>0</v>
      </c>
      <c r="J317" s="190">
        <f>IF(Eingabe!$AN$5&gt;365,Eingabe!$AN43,Eingabe!$AN44)</f>
        <v>0</v>
      </c>
      <c r="K317" s="194">
        <f>IF(Eingabe!$AN$5&gt;365,Eingabe!$AO43,Eingabe!$AO44)</f>
        <v>0</v>
      </c>
      <c r="L317" s="172">
        <f>IF(Eingabe!$AN$5&gt;365,Eingabe!$AP43,Eingabe!$AP44)</f>
        <v>0</v>
      </c>
      <c r="M317" s="272" t="str">
        <f t="shared" si="31"/>
        <v>Daten unvollst.</v>
      </c>
      <c r="N317" s="196" t="str">
        <f t="shared" si="32"/>
        <v>Daten</v>
      </c>
      <c r="O317" s="104" t="str">
        <f t="shared" si="33"/>
        <v>Daten</v>
      </c>
      <c r="P317" s="200">
        <f t="shared" si="34"/>
        <v>0</v>
      </c>
      <c r="Q317" s="154">
        <f t="shared" si="35"/>
        <v>0</v>
      </c>
    </row>
    <row r="318" spans="2:17" x14ac:dyDescent="0.25">
      <c r="B318" s="103">
        <v>302</v>
      </c>
      <c r="C318" s="185">
        <f>IF(Eingabe!$AN$5&gt;365,C317+1,C317+1)</f>
        <v>28</v>
      </c>
      <c r="D318" s="164">
        <f t="shared" si="29"/>
        <v>28</v>
      </c>
      <c r="E318" s="185">
        <f>IF(AND(Eingabe!$AN$5&lt;&gt;"",Eingabe!$AN$5&lt;=365),10,IF(AND(Eingabe!$AN$5&lt;&gt;"",Eingabe!$AN$5&gt;365),10,IF(Eingabe!$AN$5="","","Fehler")))</f>
        <v>10</v>
      </c>
      <c r="F318" s="240" t="str">
        <f>IF(Eingabe!$T$7&lt;&gt;"",Eingabe!$T$7,"")</f>
        <v/>
      </c>
      <c r="G318" s="187" t="str">
        <f t="shared" si="30"/>
        <v/>
      </c>
      <c r="H318" s="153" t="str">
        <f>IF(AND(Eingabe!$AN$5&gt;365,Eingabe!$AM44&lt;&gt;"",Eingabe!$AN44&lt;&gt;"",Eingabe!$AO44&lt;&gt;"",Eingabe!$AP44&lt;&gt;""),"OK SJ",IF(AND(Eingabe!$AN$5&lt;=365,Eingabe!$AM45&lt;&gt;"",Eingabe!$AN45&lt;&gt;"",Eingabe!$AO45&lt;&gt;"",Eingabe!$AP45&lt;&gt;""),"OK","Daten unvollst."))</f>
        <v>Daten unvollst.</v>
      </c>
      <c r="I318" s="171">
        <f>IF(Eingabe!$AN$5&gt;365,Eingabe!$AM44,Eingabe!$AM45)</f>
        <v>0</v>
      </c>
      <c r="J318" s="190">
        <f>IF(Eingabe!$AN$5&gt;365,Eingabe!$AN44,Eingabe!$AN45)</f>
        <v>0</v>
      </c>
      <c r="K318" s="194">
        <f>IF(Eingabe!$AN$5&gt;365,Eingabe!$AO44,Eingabe!$AO45)</f>
        <v>0</v>
      </c>
      <c r="L318" s="172">
        <f>IF(Eingabe!$AN$5&gt;365,Eingabe!$AP44,Eingabe!$AP45)</f>
        <v>0</v>
      </c>
      <c r="M318" s="272" t="str">
        <f t="shared" si="31"/>
        <v>Daten unvollst.</v>
      </c>
      <c r="N318" s="196" t="str">
        <f t="shared" si="32"/>
        <v>Daten</v>
      </c>
      <c r="O318" s="104" t="str">
        <f t="shared" si="33"/>
        <v>Daten</v>
      </c>
      <c r="P318" s="200">
        <f t="shared" si="34"/>
        <v>0</v>
      </c>
      <c r="Q318" s="154">
        <f t="shared" si="35"/>
        <v>0</v>
      </c>
    </row>
    <row r="319" spans="2:17" x14ac:dyDescent="0.25">
      <c r="B319" s="103">
        <v>303</v>
      </c>
      <c r="C319" s="185">
        <f>IF(Eingabe!$AN$5&gt;365,C318+1,C318+1)</f>
        <v>29</v>
      </c>
      <c r="D319" s="164">
        <f t="shared" si="29"/>
        <v>29</v>
      </c>
      <c r="E319" s="185">
        <f>IF(AND(Eingabe!$AN$5&lt;&gt;"",Eingabe!$AN$5&lt;=365),10,IF(AND(Eingabe!$AN$5&lt;&gt;"",Eingabe!$AN$5&gt;365),10,IF(Eingabe!$AN$5="","","Fehler")))</f>
        <v>10</v>
      </c>
      <c r="F319" s="240" t="str">
        <f>IF(Eingabe!$T$7&lt;&gt;"",Eingabe!$T$7,"")</f>
        <v/>
      </c>
      <c r="G319" s="187" t="str">
        <f t="shared" si="30"/>
        <v/>
      </c>
      <c r="H319" s="153" t="str">
        <f>IF(AND(Eingabe!$AN$5&gt;365,Eingabe!$AM45&lt;&gt;"",Eingabe!$AN45&lt;&gt;"",Eingabe!$AO45&lt;&gt;"",Eingabe!$AP45&lt;&gt;""),"OK SJ",IF(AND(Eingabe!$AN$5&lt;=365,Eingabe!$AM46&lt;&gt;"",Eingabe!$AN46&lt;&gt;"",Eingabe!$AO46&lt;&gt;"",Eingabe!$AP46&lt;&gt;""),"OK","Daten unvollst."))</f>
        <v>Daten unvollst.</v>
      </c>
      <c r="I319" s="171">
        <f>IF(Eingabe!$AN$5&gt;365,Eingabe!$AM45,Eingabe!$AM46)</f>
        <v>0</v>
      </c>
      <c r="J319" s="190">
        <f>IF(Eingabe!$AN$5&gt;365,Eingabe!$AN45,Eingabe!$AN46)</f>
        <v>0</v>
      </c>
      <c r="K319" s="194">
        <f>IF(Eingabe!$AN$5&gt;365,Eingabe!$AO45,Eingabe!$AO46)</f>
        <v>0</v>
      </c>
      <c r="L319" s="172">
        <f>IF(Eingabe!$AN$5&gt;365,Eingabe!$AP45,Eingabe!$AP46)</f>
        <v>0</v>
      </c>
      <c r="M319" s="272" t="str">
        <f t="shared" si="31"/>
        <v>Daten unvollst.</v>
      </c>
      <c r="N319" s="196" t="str">
        <f t="shared" si="32"/>
        <v>Daten</v>
      </c>
      <c r="O319" s="104" t="str">
        <f t="shared" si="33"/>
        <v>Daten</v>
      </c>
      <c r="P319" s="200">
        <f t="shared" si="34"/>
        <v>0</v>
      </c>
      <c r="Q319" s="154">
        <f t="shared" si="35"/>
        <v>0</v>
      </c>
    </row>
    <row r="320" spans="2:17" x14ac:dyDescent="0.25">
      <c r="B320" s="103">
        <v>304</v>
      </c>
      <c r="C320" s="185">
        <f>IF(Eingabe!$AN$5&gt;365,30,31)</f>
        <v>30</v>
      </c>
      <c r="D320" s="164">
        <f t="shared" si="29"/>
        <v>30</v>
      </c>
      <c r="E320" s="185">
        <f>IF(AND(Eingabe!$AN$5&lt;&gt;"",Eingabe!$AN$5&lt;=365),10,IF(AND(Eingabe!$AN$5&lt;&gt;"",Eingabe!$AN$5&gt;365),10,IF(Eingabe!$AN$5="","","Fehler")))</f>
        <v>10</v>
      </c>
      <c r="F320" s="240" t="str">
        <f>IF(Eingabe!$T$7&lt;&gt;"",Eingabe!$T$7,"")</f>
        <v/>
      </c>
      <c r="G320" s="187" t="str">
        <f t="shared" si="30"/>
        <v/>
      </c>
      <c r="H320" s="153" t="str">
        <f>IF(AND(Eingabe!$AN$5&gt;365,Eingabe!$AM46&lt;&gt;"",Eingabe!$AN46&lt;&gt;"",Eingabe!$AO46&lt;&gt;"",Eingabe!$AP46&lt;&gt;""),"OK SJ",IF(AND(Eingabe!$AN$5&lt;=365,Eingabe!$AM47&lt;&gt;"",Eingabe!$AN47&lt;&gt;"",Eingabe!$AO47&lt;&gt;"",Eingabe!$AP47&lt;&gt;""),"OK","Daten unvollst."))</f>
        <v>Daten unvollst.</v>
      </c>
      <c r="I320" s="171">
        <f>IF(Eingabe!$AN$5&gt;365,Eingabe!$AM46,Eingabe!$AM47)</f>
        <v>0</v>
      </c>
      <c r="J320" s="190">
        <f>IF(Eingabe!$AN$5&gt;365,Eingabe!$AN46,Eingabe!$AN47)</f>
        <v>0</v>
      </c>
      <c r="K320" s="194">
        <f>IF(Eingabe!$AN$5&gt;365,Eingabe!$AO46,Eingabe!$AO47)</f>
        <v>0</v>
      </c>
      <c r="L320" s="172">
        <f>IF(Eingabe!$AN$5&gt;365,Eingabe!$AP46,Eingabe!$AP47)</f>
        <v>0</v>
      </c>
      <c r="M320" s="272" t="str">
        <f t="shared" si="31"/>
        <v>Daten unvollst.</v>
      </c>
      <c r="N320" s="196" t="str">
        <f t="shared" si="32"/>
        <v>Daten</v>
      </c>
      <c r="O320" s="104" t="str">
        <f t="shared" si="33"/>
        <v>Daten</v>
      </c>
      <c r="P320" s="200">
        <f t="shared" si="34"/>
        <v>0</v>
      </c>
      <c r="Q320" s="154">
        <f t="shared" si="35"/>
        <v>0</v>
      </c>
    </row>
    <row r="321" spans="2:17" x14ac:dyDescent="0.25">
      <c r="B321" s="103">
        <v>305</v>
      </c>
      <c r="C321" s="185">
        <f>IF(Eingabe!$AN$5&gt;365,31,1)</f>
        <v>31</v>
      </c>
      <c r="D321" s="164">
        <f t="shared" si="29"/>
        <v>31</v>
      </c>
      <c r="E321" s="185">
        <f>IF(AND(Eingabe!$AN$5&lt;&gt;"",Eingabe!$AN$5&lt;=365),11,IF(AND(Eingabe!$AN$5&lt;&gt;"",Eingabe!$AN$5&gt;365),10,IF(Eingabe!$AN$5="","","Fehler")))</f>
        <v>10</v>
      </c>
      <c r="F321" s="240" t="str">
        <f>IF(Eingabe!$T$7&lt;&gt;"",Eingabe!$T$7,"")</f>
        <v/>
      </c>
      <c r="G321" s="187" t="str">
        <f t="shared" si="30"/>
        <v/>
      </c>
      <c r="H321" s="153" t="str">
        <f>IF(AND(Eingabe!$AN$5&gt;365,Eingabe!$AM47&lt;&gt;"",Eingabe!$AN47&lt;&gt;"",Eingabe!$AO47&lt;&gt;"",Eingabe!$AP47&lt;&gt;""),"OK SJ",IF(AND(Eingabe!$AN$5&lt;=365,Eingabe!$AQ17&lt;&gt;"",Eingabe!$AR17&lt;&gt;"",Eingabe!$AS17&lt;&gt;"",Eingabe!$AT17&lt;&gt;""),"OK","Daten unvollst."))</f>
        <v>Daten unvollst.</v>
      </c>
      <c r="I321" s="171">
        <f>IF(Eingabe!$AN$5&gt;365,Eingabe!$AM47,Eingabe!$AQ17)</f>
        <v>0</v>
      </c>
      <c r="J321" s="190">
        <f>IF(Eingabe!$AN$5&gt;365,Eingabe!$AN47,Eingabe!$AR17)</f>
        <v>0</v>
      </c>
      <c r="K321" s="194">
        <f>IF(Eingabe!$AN$5&gt;365,Eingabe!$AO47,Eingabe!$AS17)</f>
        <v>0</v>
      </c>
      <c r="L321" s="172">
        <f>IF(Eingabe!$AN$5&gt;365,Eingabe!$AP47,Eingabe!$AT17)</f>
        <v>0</v>
      </c>
      <c r="M321" s="272" t="str">
        <f t="shared" si="31"/>
        <v>Daten unvollst.</v>
      </c>
      <c r="N321" s="196" t="str">
        <f t="shared" si="32"/>
        <v>Daten</v>
      </c>
      <c r="O321" s="104" t="str">
        <f t="shared" si="33"/>
        <v>Daten</v>
      </c>
      <c r="P321" s="200">
        <f t="shared" si="34"/>
        <v>0</v>
      </c>
      <c r="Q321" s="154">
        <f t="shared" si="35"/>
        <v>0</v>
      </c>
    </row>
    <row r="322" spans="2:17" x14ac:dyDescent="0.25">
      <c r="B322" s="103">
        <v>306</v>
      </c>
      <c r="C322" s="185">
        <f>IF(Eingabe!$AN$5&gt;365,1,2)</f>
        <v>1</v>
      </c>
      <c r="D322" s="164">
        <f t="shared" si="29"/>
        <v>1</v>
      </c>
      <c r="E322" s="185">
        <f>IF(AND(Eingabe!$AN$5&lt;&gt;"",Eingabe!$AN$5&lt;=365),11,IF(AND(Eingabe!$AN$5&lt;&gt;"",Eingabe!$AN$5&gt;365),11,IF(Eingabe!$AN$5="","","Fehler")))</f>
        <v>11</v>
      </c>
      <c r="F322" s="240" t="str">
        <f>IF(Eingabe!$T$7&lt;&gt;"",Eingabe!$T$7,"")</f>
        <v/>
      </c>
      <c r="G322" s="187" t="str">
        <f t="shared" si="30"/>
        <v/>
      </c>
      <c r="H322" s="153" t="str">
        <f>IF(AND(Eingabe!$AN$5&gt;365,Eingabe!$AQ17&lt;&gt;"",Eingabe!$AR17&lt;&gt;"",Eingabe!$AS17&lt;&gt;"",Eingabe!$AT17&lt;&gt;""),"OK SJ",IF(AND(Eingabe!$AN$5&lt;=365,Eingabe!$AQ18&lt;&gt;"",Eingabe!$AR18&lt;&gt;"",Eingabe!$AS18&lt;&gt;"",Eingabe!$AT18&lt;&gt;""),"OK","Daten unvollst."))</f>
        <v>Daten unvollst.</v>
      </c>
      <c r="I322" s="171">
        <f>IF(Eingabe!$AN$5&gt;365,Eingabe!$AQ17,Eingabe!$AQ18)</f>
        <v>0</v>
      </c>
      <c r="J322" s="190">
        <f>IF(Eingabe!$AN$5&gt;365,Eingabe!$AR17,Eingabe!$AR18)</f>
        <v>0</v>
      </c>
      <c r="K322" s="194">
        <f>IF(Eingabe!$AN$5&gt;365,Eingabe!$AS17,Eingabe!$AS18)</f>
        <v>0</v>
      </c>
      <c r="L322" s="172">
        <f>IF(Eingabe!$AN$5&gt;365,Eingabe!$AT17,Eingabe!$AT18)</f>
        <v>0</v>
      </c>
      <c r="M322" s="272" t="str">
        <f t="shared" si="31"/>
        <v>Daten unvollst.</v>
      </c>
      <c r="N322" s="196" t="str">
        <f t="shared" si="32"/>
        <v>Daten</v>
      </c>
      <c r="O322" s="104" t="str">
        <f t="shared" si="33"/>
        <v>Daten</v>
      </c>
      <c r="P322" s="200">
        <f t="shared" si="34"/>
        <v>0</v>
      </c>
      <c r="Q322" s="154">
        <f t="shared" si="35"/>
        <v>0</v>
      </c>
    </row>
    <row r="323" spans="2:17" x14ac:dyDescent="0.25">
      <c r="B323" s="103">
        <v>307</v>
      </c>
      <c r="C323" s="185">
        <f>IF(Eingabe!$AN$5&gt;365,C322+1,C322+1)</f>
        <v>2</v>
      </c>
      <c r="D323" s="164">
        <f t="shared" si="29"/>
        <v>2</v>
      </c>
      <c r="E323" s="185">
        <f>IF(AND(Eingabe!$AN$5&lt;&gt;"",Eingabe!$AN$5&lt;=365),11,IF(AND(Eingabe!$AN$5&lt;&gt;"",Eingabe!$AN$5&gt;365),11,IF(Eingabe!$AN$5="","","Fehler")))</f>
        <v>11</v>
      </c>
      <c r="F323" s="240" t="str">
        <f>IF(Eingabe!$T$7&lt;&gt;"",Eingabe!$T$7,"")</f>
        <v/>
      </c>
      <c r="G323" s="187" t="str">
        <f t="shared" si="30"/>
        <v/>
      </c>
      <c r="H323" s="153" t="str">
        <f>IF(AND(Eingabe!$AN$5&gt;365,Eingabe!$AQ18&lt;&gt;"",Eingabe!$AR18&lt;&gt;"",Eingabe!$AS18&lt;&gt;"",Eingabe!$AT18&lt;&gt;""),"OK SJ",IF(AND(Eingabe!$AN$5&lt;=365,Eingabe!$AQ19&lt;&gt;"",Eingabe!$AR19&lt;&gt;"",Eingabe!$AS19&lt;&gt;"",Eingabe!$AT19&lt;&gt;""),"OK","Daten unvollst."))</f>
        <v>Daten unvollst.</v>
      </c>
      <c r="I323" s="171">
        <f>IF(Eingabe!$AN$5&gt;365,Eingabe!$AQ18,Eingabe!$AQ19)</f>
        <v>0</v>
      </c>
      <c r="J323" s="190">
        <f>IF(Eingabe!$AN$5&gt;365,Eingabe!$AR18,Eingabe!$AR19)</f>
        <v>0</v>
      </c>
      <c r="K323" s="194">
        <f>IF(Eingabe!$AN$5&gt;365,Eingabe!$AS18,Eingabe!$AS19)</f>
        <v>0</v>
      </c>
      <c r="L323" s="172">
        <f>IF(Eingabe!$AN$5&gt;365,Eingabe!$AT18,Eingabe!$AT19)</f>
        <v>0</v>
      </c>
      <c r="M323" s="272" t="str">
        <f t="shared" si="31"/>
        <v>Daten unvollst.</v>
      </c>
      <c r="N323" s="196" t="str">
        <f t="shared" si="32"/>
        <v>Daten</v>
      </c>
      <c r="O323" s="104" t="str">
        <f t="shared" si="33"/>
        <v>Daten</v>
      </c>
      <c r="P323" s="200">
        <f t="shared" si="34"/>
        <v>0</v>
      </c>
      <c r="Q323" s="154">
        <f t="shared" si="35"/>
        <v>0</v>
      </c>
    </row>
    <row r="324" spans="2:17" x14ac:dyDescent="0.25">
      <c r="B324" s="103">
        <v>308</v>
      </c>
      <c r="C324" s="185">
        <f>IF(Eingabe!$AN$5&gt;365,C323+1,C323+1)</f>
        <v>3</v>
      </c>
      <c r="D324" s="164">
        <f t="shared" si="29"/>
        <v>3</v>
      </c>
      <c r="E324" s="185">
        <f>IF(AND(Eingabe!$AN$5&lt;&gt;"",Eingabe!$AN$5&lt;=365),11,IF(AND(Eingabe!$AN$5&lt;&gt;"",Eingabe!$AN$5&gt;365),11,IF(Eingabe!$AN$5="","","Fehler")))</f>
        <v>11</v>
      </c>
      <c r="F324" s="240" t="str">
        <f>IF(Eingabe!$T$7&lt;&gt;"",Eingabe!$T$7,"")</f>
        <v/>
      </c>
      <c r="G324" s="187" t="str">
        <f t="shared" si="30"/>
        <v/>
      </c>
      <c r="H324" s="153" t="str">
        <f>IF(AND(Eingabe!$AN$5&gt;365,Eingabe!$AQ19&lt;&gt;"",Eingabe!$AR19&lt;&gt;"",Eingabe!$AS19&lt;&gt;"",Eingabe!$AT19&lt;&gt;""),"OK SJ",IF(AND(Eingabe!$AN$5&lt;=365,Eingabe!$AQ20&lt;&gt;"",Eingabe!$AR20&lt;&gt;"",Eingabe!$AS20&lt;&gt;"",Eingabe!$AT20&lt;&gt;""),"OK","Daten unvollst."))</f>
        <v>Daten unvollst.</v>
      </c>
      <c r="I324" s="171">
        <f>IF(Eingabe!$AN$5&gt;365,Eingabe!$AQ19,Eingabe!$AQ20)</f>
        <v>0</v>
      </c>
      <c r="J324" s="190">
        <f>IF(Eingabe!$AN$5&gt;365,Eingabe!$AR19,Eingabe!$AR20)</f>
        <v>0</v>
      </c>
      <c r="K324" s="194">
        <f>IF(Eingabe!$AN$5&gt;365,Eingabe!$AS19,Eingabe!$AS20)</f>
        <v>0</v>
      </c>
      <c r="L324" s="172">
        <f>IF(Eingabe!$AN$5&gt;365,Eingabe!$AT19,Eingabe!$AT20)</f>
        <v>0</v>
      </c>
      <c r="M324" s="272" t="str">
        <f t="shared" si="31"/>
        <v>Daten unvollst.</v>
      </c>
      <c r="N324" s="196" t="str">
        <f t="shared" si="32"/>
        <v>Daten</v>
      </c>
      <c r="O324" s="104" t="str">
        <f t="shared" si="33"/>
        <v>Daten</v>
      </c>
      <c r="P324" s="200">
        <f t="shared" si="34"/>
        <v>0</v>
      </c>
      <c r="Q324" s="154">
        <f t="shared" si="35"/>
        <v>0</v>
      </c>
    </row>
    <row r="325" spans="2:17" x14ac:dyDescent="0.25">
      <c r="B325" s="103">
        <v>309</v>
      </c>
      <c r="C325" s="185">
        <f>IF(Eingabe!$AN$5&gt;365,C324+1,C324+1)</f>
        <v>4</v>
      </c>
      <c r="D325" s="164">
        <f t="shared" si="29"/>
        <v>4</v>
      </c>
      <c r="E325" s="185">
        <f>IF(AND(Eingabe!$AN$5&lt;&gt;"",Eingabe!$AN$5&lt;=365),11,IF(AND(Eingabe!$AN$5&lt;&gt;"",Eingabe!$AN$5&gt;365),11,IF(Eingabe!$AN$5="","","Fehler")))</f>
        <v>11</v>
      </c>
      <c r="F325" s="240" t="str">
        <f>IF(Eingabe!$T$7&lt;&gt;"",Eingabe!$T$7,"")</f>
        <v/>
      </c>
      <c r="G325" s="187" t="str">
        <f t="shared" si="30"/>
        <v/>
      </c>
      <c r="H325" s="153" t="str">
        <f>IF(AND(Eingabe!$AN$5&gt;365,Eingabe!$AQ20&lt;&gt;"",Eingabe!$AR20&lt;&gt;"",Eingabe!$AS20&lt;&gt;"",Eingabe!$AT20&lt;&gt;""),"OK SJ",IF(AND(Eingabe!$AN$5&lt;=365,Eingabe!$AQ21&lt;&gt;"",Eingabe!$AR21&lt;&gt;"",Eingabe!$AS21&lt;&gt;"",Eingabe!$AT21&lt;&gt;""),"OK","Daten unvollst."))</f>
        <v>Daten unvollst.</v>
      </c>
      <c r="I325" s="171">
        <f>IF(Eingabe!$AN$5&gt;365,Eingabe!$AQ20,Eingabe!$AQ21)</f>
        <v>0</v>
      </c>
      <c r="J325" s="190">
        <f>IF(Eingabe!$AN$5&gt;365,Eingabe!$AR20,Eingabe!$AR21)</f>
        <v>0</v>
      </c>
      <c r="K325" s="194">
        <f>IF(Eingabe!$AN$5&gt;365,Eingabe!$AS20,Eingabe!$AS21)</f>
        <v>0</v>
      </c>
      <c r="L325" s="172">
        <f>IF(Eingabe!$AN$5&gt;365,Eingabe!$AT20,Eingabe!$AT21)</f>
        <v>0</v>
      </c>
      <c r="M325" s="272" t="str">
        <f t="shared" si="31"/>
        <v>Daten unvollst.</v>
      </c>
      <c r="N325" s="196" t="str">
        <f t="shared" si="32"/>
        <v>Daten</v>
      </c>
      <c r="O325" s="104" t="str">
        <f t="shared" si="33"/>
        <v>Daten</v>
      </c>
      <c r="P325" s="200">
        <f t="shared" si="34"/>
        <v>0</v>
      </c>
      <c r="Q325" s="154">
        <f t="shared" si="35"/>
        <v>0</v>
      </c>
    </row>
    <row r="326" spans="2:17" x14ac:dyDescent="0.25">
      <c r="B326" s="103">
        <v>310</v>
      </c>
      <c r="C326" s="185">
        <f>IF(Eingabe!$AN$5&gt;365,C325+1,C325+1)</f>
        <v>5</v>
      </c>
      <c r="D326" s="164">
        <f t="shared" si="29"/>
        <v>5</v>
      </c>
      <c r="E326" s="185">
        <f>IF(AND(Eingabe!$AN$5&lt;&gt;"",Eingabe!$AN$5&lt;=365),11,IF(AND(Eingabe!$AN$5&lt;&gt;"",Eingabe!$AN$5&gt;365),11,IF(Eingabe!$AN$5="","","Fehler")))</f>
        <v>11</v>
      </c>
      <c r="F326" s="240" t="str">
        <f>IF(Eingabe!$T$7&lt;&gt;"",Eingabe!$T$7,"")</f>
        <v/>
      </c>
      <c r="G326" s="187" t="str">
        <f t="shared" si="30"/>
        <v/>
      </c>
      <c r="H326" s="153" t="str">
        <f>IF(AND(Eingabe!$AN$5&gt;365,Eingabe!$AQ21&lt;&gt;"",Eingabe!$AR21&lt;&gt;"",Eingabe!$AS21&lt;&gt;"",Eingabe!$AT21&lt;&gt;""),"OK SJ",IF(AND(Eingabe!$AN$5&lt;=365,Eingabe!$AQ22&lt;&gt;"",Eingabe!$AR22&lt;&gt;"",Eingabe!$AS22&lt;&gt;"",Eingabe!$AT22&lt;&gt;""),"OK","Daten unvollst."))</f>
        <v>Daten unvollst.</v>
      </c>
      <c r="I326" s="171">
        <f>IF(Eingabe!$AN$5&gt;365,Eingabe!$AQ21,Eingabe!$AQ22)</f>
        <v>0</v>
      </c>
      <c r="J326" s="190">
        <f>IF(Eingabe!$AN$5&gt;365,Eingabe!$AR21,Eingabe!$AR22)</f>
        <v>0</v>
      </c>
      <c r="K326" s="194">
        <f>IF(Eingabe!$AN$5&gt;365,Eingabe!$AS21,Eingabe!$AS22)</f>
        <v>0</v>
      </c>
      <c r="L326" s="172">
        <f>IF(Eingabe!$AN$5&gt;365,Eingabe!$AT21,Eingabe!$AT22)</f>
        <v>0</v>
      </c>
      <c r="M326" s="272" t="str">
        <f t="shared" si="31"/>
        <v>Daten unvollst.</v>
      </c>
      <c r="N326" s="196" t="str">
        <f t="shared" si="32"/>
        <v>Daten</v>
      </c>
      <c r="O326" s="104" t="str">
        <f t="shared" si="33"/>
        <v>Daten</v>
      </c>
      <c r="P326" s="200">
        <f t="shared" si="34"/>
        <v>0</v>
      </c>
      <c r="Q326" s="154">
        <f t="shared" si="35"/>
        <v>0</v>
      </c>
    </row>
    <row r="327" spans="2:17" x14ac:dyDescent="0.25">
      <c r="B327" s="103">
        <v>311</v>
      </c>
      <c r="C327" s="185">
        <f>IF(Eingabe!$AN$5&gt;365,C326+1,C326+1)</f>
        <v>6</v>
      </c>
      <c r="D327" s="164">
        <f t="shared" si="29"/>
        <v>6</v>
      </c>
      <c r="E327" s="185">
        <f>IF(AND(Eingabe!$AN$5&lt;&gt;"",Eingabe!$AN$5&lt;=365),11,IF(AND(Eingabe!$AN$5&lt;&gt;"",Eingabe!$AN$5&gt;365),11,IF(Eingabe!$AN$5="","","Fehler")))</f>
        <v>11</v>
      </c>
      <c r="F327" s="240" t="str">
        <f>IF(Eingabe!$T$7&lt;&gt;"",Eingabe!$T$7,"")</f>
        <v/>
      </c>
      <c r="G327" s="187" t="str">
        <f t="shared" si="30"/>
        <v/>
      </c>
      <c r="H327" s="153" t="str">
        <f>IF(AND(Eingabe!$AN$5&gt;365,Eingabe!$AQ22&lt;&gt;"",Eingabe!$AR22&lt;&gt;"",Eingabe!$AS22&lt;&gt;"",Eingabe!$AT22&lt;&gt;""),"OK SJ",IF(AND(Eingabe!$AN$5&lt;=365,Eingabe!$AQ23&lt;&gt;"",Eingabe!$AR23&lt;&gt;"",Eingabe!$AS23&lt;&gt;"",Eingabe!$AT23&lt;&gt;""),"OK","Daten unvollst."))</f>
        <v>Daten unvollst.</v>
      </c>
      <c r="I327" s="171">
        <f>IF(Eingabe!$AN$5&gt;365,Eingabe!$AQ22,Eingabe!$AQ23)</f>
        <v>0</v>
      </c>
      <c r="J327" s="190">
        <f>IF(Eingabe!$AN$5&gt;365,Eingabe!$AR22,Eingabe!$AR23)</f>
        <v>0</v>
      </c>
      <c r="K327" s="194">
        <f>IF(Eingabe!$AN$5&gt;365,Eingabe!$AS22,Eingabe!$AS23)</f>
        <v>0</v>
      </c>
      <c r="L327" s="172">
        <f>IF(Eingabe!$AN$5&gt;365,Eingabe!$AT22,Eingabe!$AT23)</f>
        <v>0</v>
      </c>
      <c r="M327" s="272" t="str">
        <f t="shared" si="31"/>
        <v>Daten unvollst.</v>
      </c>
      <c r="N327" s="196" t="str">
        <f t="shared" si="32"/>
        <v>Daten</v>
      </c>
      <c r="O327" s="104" t="str">
        <f t="shared" si="33"/>
        <v>Daten</v>
      </c>
      <c r="P327" s="200">
        <f t="shared" si="34"/>
        <v>0</v>
      </c>
      <c r="Q327" s="154">
        <f t="shared" si="35"/>
        <v>0</v>
      </c>
    </row>
    <row r="328" spans="2:17" x14ac:dyDescent="0.25">
      <c r="B328" s="103">
        <v>312</v>
      </c>
      <c r="C328" s="185">
        <f>IF(Eingabe!$AN$5&gt;365,C327+1,C327+1)</f>
        <v>7</v>
      </c>
      <c r="D328" s="164">
        <f t="shared" si="29"/>
        <v>7</v>
      </c>
      <c r="E328" s="185">
        <f>IF(AND(Eingabe!$AN$5&lt;&gt;"",Eingabe!$AN$5&lt;=365),11,IF(AND(Eingabe!$AN$5&lt;&gt;"",Eingabe!$AN$5&gt;365),11,IF(Eingabe!$AN$5="","","Fehler")))</f>
        <v>11</v>
      </c>
      <c r="F328" s="240" t="str">
        <f>IF(Eingabe!$T$7&lt;&gt;"",Eingabe!$T$7,"")</f>
        <v/>
      </c>
      <c r="G328" s="187" t="str">
        <f t="shared" si="30"/>
        <v/>
      </c>
      <c r="H328" s="153" t="str">
        <f>IF(AND(Eingabe!$AN$5&gt;365,Eingabe!$AQ23&lt;&gt;"",Eingabe!$AR23&lt;&gt;"",Eingabe!$AS23&lt;&gt;"",Eingabe!$AT23&lt;&gt;""),"OK SJ",IF(AND(Eingabe!$AN$5&lt;=365,Eingabe!$AQ24&lt;&gt;"",Eingabe!$AR24&lt;&gt;"",Eingabe!$AS24&lt;&gt;"",Eingabe!$AT24&lt;&gt;""),"OK","Daten unvollst."))</f>
        <v>Daten unvollst.</v>
      </c>
      <c r="I328" s="171">
        <f>IF(Eingabe!$AN$5&gt;365,Eingabe!$AQ23,Eingabe!$AQ24)</f>
        <v>0</v>
      </c>
      <c r="J328" s="190">
        <f>IF(Eingabe!$AN$5&gt;365,Eingabe!$AR23,Eingabe!$AR24)</f>
        <v>0</v>
      </c>
      <c r="K328" s="194">
        <f>IF(Eingabe!$AN$5&gt;365,Eingabe!$AS23,Eingabe!$AS24)</f>
        <v>0</v>
      </c>
      <c r="L328" s="172">
        <f>IF(Eingabe!$AN$5&gt;365,Eingabe!$AT23,Eingabe!$AT24)</f>
        <v>0</v>
      </c>
      <c r="M328" s="272" t="str">
        <f t="shared" si="31"/>
        <v>Daten unvollst.</v>
      </c>
      <c r="N328" s="196" t="str">
        <f t="shared" si="32"/>
        <v>Daten</v>
      </c>
      <c r="O328" s="104" t="str">
        <f t="shared" si="33"/>
        <v>Daten</v>
      </c>
      <c r="P328" s="200">
        <f t="shared" si="34"/>
        <v>0</v>
      </c>
      <c r="Q328" s="154">
        <f t="shared" si="35"/>
        <v>0</v>
      </c>
    </row>
    <row r="329" spans="2:17" x14ac:dyDescent="0.25">
      <c r="B329" s="103">
        <v>313</v>
      </c>
      <c r="C329" s="185">
        <f>IF(Eingabe!$AN$5&gt;365,C328+1,C328+1)</f>
        <v>8</v>
      </c>
      <c r="D329" s="164">
        <f t="shared" si="29"/>
        <v>8</v>
      </c>
      <c r="E329" s="185">
        <f>IF(AND(Eingabe!$AN$5&lt;&gt;"",Eingabe!$AN$5&lt;=365),11,IF(AND(Eingabe!$AN$5&lt;&gt;"",Eingabe!$AN$5&gt;365),11,IF(Eingabe!$AN$5="","","Fehler")))</f>
        <v>11</v>
      </c>
      <c r="F329" s="240" t="str">
        <f>IF(Eingabe!$T$7&lt;&gt;"",Eingabe!$T$7,"")</f>
        <v/>
      </c>
      <c r="G329" s="187" t="str">
        <f t="shared" si="30"/>
        <v/>
      </c>
      <c r="H329" s="153" t="str">
        <f>IF(AND(Eingabe!$AN$5&gt;365,Eingabe!$AQ24&lt;&gt;"",Eingabe!$AR24&lt;&gt;"",Eingabe!$AS24&lt;&gt;"",Eingabe!$AT24&lt;&gt;""),"OK SJ",IF(AND(Eingabe!$AN$5&lt;=365,Eingabe!$AQ25&lt;&gt;"",Eingabe!$AR25&lt;&gt;"",Eingabe!$AS25&lt;&gt;"",Eingabe!$AT25&lt;&gt;""),"OK","Daten unvollst."))</f>
        <v>Daten unvollst.</v>
      </c>
      <c r="I329" s="171">
        <f>IF(Eingabe!$AN$5&gt;365,Eingabe!$AQ24,Eingabe!$AQ25)</f>
        <v>0</v>
      </c>
      <c r="J329" s="190">
        <f>IF(Eingabe!$AN$5&gt;365,Eingabe!$AR24,Eingabe!$AR25)</f>
        <v>0</v>
      </c>
      <c r="K329" s="194">
        <f>IF(Eingabe!$AN$5&gt;365,Eingabe!$AS24,Eingabe!$AS25)</f>
        <v>0</v>
      </c>
      <c r="L329" s="172">
        <f>IF(Eingabe!$AN$5&gt;365,Eingabe!$AT24,Eingabe!$AT25)</f>
        <v>0</v>
      </c>
      <c r="M329" s="272" t="str">
        <f t="shared" si="31"/>
        <v>Daten unvollst.</v>
      </c>
      <c r="N329" s="196" t="str">
        <f t="shared" si="32"/>
        <v>Daten</v>
      </c>
      <c r="O329" s="104" t="str">
        <f t="shared" si="33"/>
        <v>Daten</v>
      </c>
      <c r="P329" s="200">
        <f t="shared" si="34"/>
        <v>0</v>
      </c>
      <c r="Q329" s="154">
        <f t="shared" si="35"/>
        <v>0</v>
      </c>
    </row>
    <row r="330" spans="2:17" x14ac:dyDescent="0.25">
      <c r="B330" s="103">
        <v>314</v>
      </c>
      <c r="C330" s="185">
        <f>IF(Eingabe!$AN$5&gt;365,C329+1,C329+1)</f>
        <v>9</v>
      </c>
      <c r="D330" s="164">
        <f t="shared" si="29"/>
        <v>9</v>
      </c>
      <c r="E330" s="185">
        <f>IF(AND(Eingabe!$AN$5&lt;&gt;"",Eingabe!$AN$5&lt;=365),11,IF(AND(Eingabe!$AN$5&lt;&gt;"",Eingabe!$AN$5&gt;365),11,IF(Eingabe!$AN$5="","","Fehler")))</f>
        <v>11</v>
      </c>
      <c r="F330" s="240" t="str">
        <f>IF(Eingabe!$T$7&lt;&gt;"",Eingabe!$T$7,"")</f>
        <v/>
      </c>
      <c r="G330" s="187" t="str">
        <f t="shared" si="30"/>
        <v/>
      </c>
      <c r="H330" s="153" t="str">
        <f>IF(AND(Eingabe!$AN$5&gt;365,Eingabe!$AQ25&lt;&gt;"",Eingabe!$AR25&lt;&gt;"",Eingabe!$AS25&lt;&gt;"",Eingabe!$AT25&lt;&gt;""),"OK SJ",IF(AND(Eingabe!$AN$5&lt;=365,Eingabe!$AQ26&lt;&gt;"",Eingabe!$AR26&lt;&gt;"",Eingabe!$AS26&lt;&gt;"",Eingabe!$AT26&lt;&gt;""),"OK","Daten unvollst."))</f>
        <v>Daten unvollst.</v>
      </c>
      <c r="I330" s="171">
        <f>IF(Eingabe!$AN$5&gt;365,Eingabe!$AQ25,Eingabe!$AQ26)</f>
        <v>0</v>
      </c>
      <c r="J330" s="190">
        <f>IF(Eingabe!$AN$5&gt;365,Eingabe!$AR25,Eingabe!$AR26)</f>
        <v>0</v>
      </c>
      <c r="K330" s="194">
        <f>IF(Eingabe!$AN$5&gt;365,Eingabe!$AS25,Eingabe!$AS26)</f>
        <v>0</v>
      </c>
      <c r="L330" s="172">
        <f>IF(Eingabe!$AN$5&gt;365,Eingabe!$AT25,Eingabe!$AT26)</f>
        <v>0</v>
      </c>
      <c r="M330" s="272" t="str">
        <f t="shared" si="31"/>
        <v>Daten unvollst.</v>
      </c>
      <c r="N330" s="196" t="str">
        <f t="shared" si="32"/>
        <v>Daten</v>
      </c>
      <c r="O330" s="104" t="str">
        <f t="shared" si="33"/>
        <v>Daten</v>
      </c>
      <c r="P330" s="200">
        <f t="shared" si="34"/>
        <v>0</v>
      </c>
      <c r="Q330" s="154">
        <f t="shared" si="35"/>
        <v>0</v>
      </c>
    </row>
    <row r="331" spans="2:17" x14ac:dyDescent="0.25">
      <c r="B331" s="103">
        <v>315</v>
      </c>
      <c r="C331" s="185">
        <f>IF(Eingabe!$AN$5&gt;365,C330+1,C330+1)</f>
        <v>10</v>
      </c>
      <c r="D331" s="164">
        <f t="shared" si="29"/>
        <v>10</v>
      </c>
      <c r="E331" s="185">
        <f>IF(AND(Eingabe!$AN$5&lt;&gt;"",Eingabe!$AN$5&lt;=365),11,IF(AND(Eingabe!$AN$5&lt;&gt;"",Eingabe!$AN$5&gt;365),11,IF(Eingabe!$AN$5="","","Fehler")))</f>
        <v>11</v>
      </c>
      <c r="F331" s="240" t="str">
        <f>IF(Eingabe!$T$7&lt;&gt;"",Eingabe!$T$7,"")</f>
        <v/>
      </c>
      <c r="G331" s="187" t="str">
        <f t="shared" si="30"/>
        <v/>
      </c>
      <c r="H331" s="153" t="str">
        <f>IF(AND(Eingabe!$AN$5&gt;365,Eingabe!$AQ26&lt;&gt;"",Eingabe!$AR26&lt;&gt;"",Eingabe!$AS26&lt;&gt;"",Eingabe!$AT26&lt;&gt;""),"OK SJ",IF(AND(Eingabe!$AN$5&lt;=365,Eingabe!$AQ27&lt;&gt;"",Eingabe!$AR27&lt;&gt;"",Eingabe!$AS27&lt;&gt;"",Eingabe!$AT27&lt;&gt;""),"OK","Daten unvollst."))</f>
        <v>Daten unvollst.</v>
      </c>
      <c r="I331" s="171">
        <f>IF(Eingabe!$AN$5&gt;365,Eingabe!$AQ26,Eingabe!$AQ27)</f>
        <v>0</v>
      </c>
      <c r="J331" s="190">
        <f>IF(Eingabe!$AN$5&gt;365,Eingabe!$AR26,Eingabe!$AR27)</f>
        <v>0</v>
      </c>
      <c r="K331" s="194">
        <f>IF(Eingabe!$AN$5&gt;365,Eingabe!$AS26,Eingabe!$AS27)</f>
        <v>0</v>
      </c>
      <c r="L331" s="172">
        <f>IF(Eingabe!$AN$5&gt;365,Eingabe!$AT26,Eingabe!$AT27)</f>
        <v>0</v>
      </c>
      <c r="M331" s="272" t="str">
        <f t="shared" si="31"/>
        <v>Daten unvollst.</v>
      </c>
      <c r="N331" s="196" t="str">
        <f t="shared" si="32"/>
        <v>Daten</v>
      </c>
      <c r="O331" s="104" t="str">
        <f t="shared" si="33"/>
        <v>Daten</v>
      </c>
      <c r="P331" s="200">
        <f t="shared" si="34"/>
        <v>0</v>
      </c>
      <c r="Q331" s="154">
        <f t="shared" si="35"/>
        <v>0</v>
      </c>
    </row>
    <row r="332" spans="2:17" x14ac:dyDescent="0.25">
      <c r="B332" s="103">
        <v>316</v>
      </c>
      <c r="C332" s="185">
        <f>IF(Eingabe!$AN$5&gt;365,C331+1,C331+1)</f>
        <v>11</v>
      </c>
      <c r="D332" s="164">
        <f t="shared" si="29"/>
        <v>11</v>
      </c>
      <c r="E332" s="185">
        <f>IF(AND(Eingabe!$AN$5&lt;&gt;"",Eingabe!$AN$5&lt;=365),11,IF(AND(Eingabe!$AN$5&lt;&gt;"",Eingabe!$AN$5&gt;365),11,IF(Eingabe!$AN$5="","","Fehler")))</f>
        <v>11</v>
      </c>
      <c r="F332" s="240" t="str">
        <f>IF(Eingabe!$T$7&lt;&gt;"",Eingabe!$T$7,"")</f>
        <v/>
      </c>
      <c r="G332" s="187" t="str">
        <f t="shared" si="30"/>
        <v/>
      </c>
      <c r="H332" s="153" t="str">
        <f>IF(AND(Eingabe!$AN$5&gt;365,Eingabe!$AQ27&lt;&gt;"",Eingabe!$AR27&lt;&gt;"",Eingabe!$AS27&lt;&gt;"",Eingabe!$AT27&lt;&gt;""),"OK SJ",IF(AND(Eingabe!$AN$5&lt;=365,Eingabe!$AQ28&lt;&gt;"",Eingabe!$AR28&lt;&gt;"",Eingabe!$AS28&lt;&gt;"",Eingabe!$AT28&lt;&gt;""),"OK","Daten unvollst."))</f>
        <v>Daten unvollst.</v>
      </c>
      <c r="I332" s="171">
        <f>IF(Eingabe!$AN$5&gt;365,Eingabe!$AQ27,Eingabe!$AQ28)</f>
        <v>0</v>
      </c>
      <c r="J332" s="190">
        <f>IF(Eingabe!$AN$5&gt;365,Eingabe!$AR27,Eingabe!$AR28)</f>
        <v>0</v>
      </c>
      <c r="K332" s="194">
        <f>IF(Eingabe!$AN$5&gt;365,Eingabe!$AS27,Eingabe!$AS28)</f>
        <v>0</v>
      </c>
      <c r="L332" s="172">
        <f>IF(Eingabe!$AN$5&gt;365,Eingabe!$AT27,Eingabe!$AT28)</f>
        <v>0</v>
      </c>
      <c r="M332" s="272" t="str">
        <f t="shared" si="31"/>
        <v>Daten unvollst.</v>
      </c>
      <c r="N332" s="196" t="str">
        <f t="shared" si="32"/>
        <v>Daten</v>
      </c>
      <c r="O332" s="104" t="str">
        <f t="shared" si="33"/>
        <v>Daten</v>
      </c>
      <c r="P332" s="200">
        <f t="shared" si="34"/>
        <v>0</v>
      </c>
      <c r="Q332" s="154">
        <f t="shared" si="35"/>
        <v>0</v>
      </c>
    </row>
    <row r="333" spans="2:17" x14ac:dyDescent="0.25">
      <c r="B333" s="103">
        <v>317</v>
      </c>
      <c r="C333" s="185">
        <f>IF(Eingabe!$AN$5&gt;365,C332+1,C332+1)</f>
        <v>12</v>
      </c>
      <c r="D333" s="164">
        <f t="shared" si="29"/>
        <v>12</v>
      </c>
      <c r="E333" s="185">
        <f>IF(AND(Eingabe!$AN$5&lt;&gt;"",Eingabe!$AN$5&lt;=365),11,IF(AND(Eingabe!$AN$5&lt;&gt;"",Eingabe!$AN$5&gt;365),11,IF(Eingabe!$AN$5="","","Fehler")))</f>
        <v>11</v>
      </c>
      <c r="F333" s="240" t="str">
        <f>IF(Eingabe!$T$7&lt;&gt;"",Eingabe!$T$7,"")</f>
        <v/>
      </c>
      <c r="G333" s="187" t="str">
        <f t="shared" si="30"/>
        <v/>
      </c>
      <c r="H333" s="153" t="str">
        <f>IF(AND(Eingabe!$AN$5&gt;365,Eingabe!$AQ28&lt;&gt;"",Eingabe!$AR28&lt;&gt;"",Eingabe!$AS28&lt;&gt;"",Eingabe!$AT28&lt;&gt;""),"OK SJ",IF(AND(Eingabe!$AN$5&lt;=365,Eingabe!$AQ29&lt;&gt;"",Eingabe!$AR29&lt;&gt;"",Eingabe!$AS29&lt;&gt;"",Eingabe!$AT29&lt;&gt;""),"OK","Daten unvollst."))</f>
        <v>Daten unvollst.</v>
      </c>
      <c r="I333" s="171">
        <f>IF(Eingabe!$AN$5&gt;365,Eingabe!$AQ28,Eingabe!$AQ29)</f>
        <v>0</v>
      </c>
      <c r="J333" s="190">
        <f>IF(Eingabe!$AN$5&gt;365,Eingabe!$AR28,Eingabe!$AR29)</f>
        <v>0</v>
      </c>
      <c r="K333" s="194">
        <f>IF(Eingabe!$AN$5&gt;365,Eingabe!$AS28,Eingabe!$AS29)</f>
        <v>0</v>
      </c>
      <c r="L333" s="172">
        <f>IF(Eingabe!$AN$5&gt;365,Eingabe!$AT28,Eingabe!$AT29)</f>
        <v>0</v>
      </c>
      <c r="M333" s="272" t="str">
        <f t="shared" si="31"/>
        <v>Daten unvollst.</v>
      </c>
      <c r="N333" s="196" t="str">
        <f t="shared" si="32"/>
        <v>Daten</v>
      </c>
      <c r="O333" s="104" t="str">
        <f t="shared" si="33"/>
        <v>Daten</v>
      </c>
      <c r="P333" s="200">
        <f t="shared" si="34"/>
        <v>0</v>
      </c>
      <c r="Q333" s="154">
        <f t="shared" si="35"/>
        <v>0</v>
      </c>
    </row>
    <row r="334" spans="2:17" x14ac:dyDescent="0.25">
      <c r="B334" s="103">
        <v>318</v>
      </c>
      <c r="C334" s="185">
        <f>IF(Eingabe!$AN$5&gt;365,C333+1,C333+1)</f>
        <v>13</v>
      </c>
      <c r="D334" s="164">
        <f t="shared" si="29"/>
        <v>13</v>
      </c>
      <c r="E334" s="185">
        <f>IF(AND(Eingabe!$AN$5&lt;&gt;"",Eingabe!$AN$5&lt;=365),11,IF(AND(Eingabe!$AN$5&lt;&gt;"",Eingabe!$AN$5&gt;365),11,IF(Eingabe!$AN$5="","","Fehler")))</f>
        <v>11</v>
      </c>
      <c r="F334" s="240" t="str">
        <f>IF(Eingabe!$T$7&lt;&gt;"",Eingabe!$T$7,"")</f>
        <v/>
      </c>
      <c r="G334" s="187" t="str">
        <f t="shared" si="30"/>
        <v/>
      </c>
      <c r="H334" s="153" t="str">
        <f>IF(AND(Eingabe!$AN$5&gt;365,Eingabe!$AQ29&lt;&gt;"",Eingabe!$AR29&lt;&gt;"",Eingabe!$AS29&lt;&gt;"",Eingabe!$AT29&lt;&gt;""),"OK SJ",IF(AND(Eingabe!$AN$5&lt;=365,Eingabe!$AQ30&lt;&gt;"",Eingabe!$AR30&lt;&gt;"",Eingabe!$AS30&lt;&gt;"",Eingabe!$AT30&lt;&gt;""),"OK","Daten unvollst."))</f>
        <v>Daten unvollst.</v>
      </c>
      <c r="I334" s="171">
        <f>IF(Eingabe!$AN$5&gt;365,Eingabe!$AQ29,Eingabe!$AQ30)</f>
        <v>0</v>
      </c>
      <c r="J334" s="190">
        <f>IF(Eingabe!$AN$5&gt;365,Eingabe!$AR29,Eingabe!$AR30)</f>
        <v>0</v>
      </c>
      <c r="K334" s="194">
        <f>IF(Eingabe!$AN$5&gt;365,Eingabe!$AS29,Eingabe!$AS30)</f>
        <v>0</v>
      </c>
      <c r="L334" s="172">
        <f>IF(Eingabe!$AN$5&gt;365,Eingabe!$AT29,Eingabe!$AT30)</f>
        <v>0</v>
      </c>
      <c r="M334" s="272" t="str">
        <f t="shared" si="31"/>
        <v>Daten unvollst.</v>
      </c>
      <c r="N334" s="196" t="str">
        <f t="shared" si="32"/>
        <v>Daten</v>
      </c>
      <c r="O334" s="104" t="str">
        <f t="shared" si="33"/>
        <v>Daten</v>
      </c>
      <c r="P334" s="200">
        <f t="shared" si="34"/>
        <v>0</v>
      </c>
      <c r="Q334" s="154">
        <f t="shared" si="35"/>
        <v>0</v>
      </c>
    </row>
    <row r="335" spans="2:17" x14ac:dyDescent="0.25">
      <c r="B335" s="103">
        <v>319</v>
      </c>
      <c r="C335" s="185">
        <f>IF(Eingabe!$AN$5&gt;365,C334+1,C334+1)</f>
        <v>14</v>
      </c>
      <c r="D335" s="164">
        <f t="shared" si="29"/>
        <v>14</v>
      </c>
      <c r="E335" s="185">
        <f>IF(AND(Eingabe!$AN$5&lt;&gt;"",Eingabe!$AN$5&lt;=365),11,IF(AND(Eingabe!$AN$5&lt;&gt;"",Eingabe!$AN$5&gt;365),11,IF(Eingabe!$AN$5="","","Fehler")))</f>
        <v>11</v>
      </c>
      <c r="F335" s="240" t="str">
        <f>IF(Eingabe!$T$7&lt;&gt;"",Eingabe!$T$7,"")</f>
        <v/>
      </c>
      <c r="G335" s="187" t="str">
        <f t="shared" si="30"/>
        <v/>
      </c>
      <c r="H335" s="153" t="str">
        <f>IF(AND(Eingabe!$AN$5&gt;365,Eingabe!$AQ30&lt;&gt;"",Eingabe!$AR30&lt;&gt;"",Eingabe!$AS30&lt;&gt;"",Eingabe!$AT30&lt;&gt;""),"OK SJ",IF(AND(Eingabe!$AN$5&lt;=365,Eingabe!$AQ31&lt;&gt;"",Eingabe!$AR31&lt;&gt;"",Eingabe!$AS31&lt;&gt;"",Eingabe!$AT31&lt;&gt;""),"OK","Daten unvollst."))</f>
        <v>Daten unvollst.</v>
      </c>
      <c r="I335" s="171">
        <f>IF(Eingabe!$AN$5&gt;365,Eingabe!$AQ30,Eingabe!$AQ31)</f>
        <v>0</v>
      </c>
      <c r="J335" s="190">
        <f>IF(Eingabe!$AN$5&gt;365,Eingabe!$AR30,Eingabe!$AR31)</f>
        <v>0</v>
      </c>
      <c r="K335" s="194">
        <f>IF(Eingabe!$AN$5&gt;365,Eingabe!$AS30,Eingabe!$AS31)</f>
        <v>0</v>
      </c>
      <c r="L335" s="172">
        <f>IF(Eingabe!$AN$5&gt;365,Eingabe!$AT30,Eingabe!$AT31)</f>
        <v>0</v>
      </c>
      <c r="M335" s="272" t="str">
        <f t="shared" si="31"/>
        <v>Daten unvollst.</v>
      </c>
      <c r="N335" s="196" t="str">
        <f t="shared" si="32"/>
        <v>Daten</v>
      </c>
      <c r="O335" s="104" t="str">
        <f t="shared" si="33"/>
        <v>Daten</v>
      </c>
      <c r="P335" s="200">
        <f t="shared" si="34"/>
        <v>0</v>
      </c>
      <c r="Q335" s="154">
        <f t="shared" si="35"/>
        <v>0</v>
      </c>
    </row>
    <row r="336" spans="2:17" x14ac:dyDescent="0.25">
      <c r="B336" s="103">
        <v>320</v>
      </c>
      <c r="C336" s="185">
        <f>IF(Eingabe!$AN$5&gt;365,C335+1,C335+1)</f>
        <v>15</v>
      </c>
      <c r="D336" s="164">
        <f t="shared" si="29"/>
        <v>15</v>
      </c>
      <c r="E336" s="185">
        <f>IF(AND(Eingabe!$AN$5&lt;&gt;"",Eingabe!$AN$5&lt;=365),11,IF(AND(Eingabe!$AN$5&lt;&gt;"",Eingabe!$AN$5&gt;365),11,IF(Eingabe!$AN$5="","","Fehler")))</f>
        <v>11</v>
      </c>
      <c r="F336" s="240" t="str">
        <f>IF(Eingabe!$T$7&lt;&gt;"",Eingabe!$T$7,"")</f>
        <v/>
      </c>
      <c r="G336" s="187" t="str">
        <f t="shared" si="30"/>
        <v/>
      </c>
      <c r="H336" s="153" t="str">
        <f>IF(AND(Eingabe!$AN$5&gt;365,Eingabe!$AQ31&lt;&gt;"",Eingabe!$AR31&lt;&gt;"",Eingabe!$AS31&lt;&gt;"",Eingabe!$AT31&lt;&gt;""),"OK SJ",IF(AND(Eingabe!$AN$5&lt;=365,Eingabe!$AQ32&lt;&gt;"",Eingabe!$AR32&lt;&gt;"",Eingabe!$AS32&lt;&gt;"",Eingabe!$AT32&lt;&gt;""),"OK","Daten unvollst."))</f>
        <v>Daten unvollst.</v>
      </c>
      <c r="I336" s="171">
        <f>IF(Eingabe!$AN$5&gt;365,Eingabe!$AQ31,Eingabe!$AQ32)</f>
        <v>0</v>
      </c>
      <c r="J336" s="190">
        <f>IF(Eingabe!$AN$5&gt;365,Eingabe!$AR31,Eingabe!$AR32)</f>
        <v>0</v>
      </c>
      <c r="K336" s="194">
        <f>IF(Eingabe!$AN$5&gt;365,Eingabe!$AS31,Eingabe!$AS32)</f>
        <v>0</v>
      </c>
      <c r="L336" s="172">
        <f>IF(Eingabe!$AN$5&gt;365,Eingabe!$AT31,Eingabe!$AT32)</f>
        <v>0</v>
      </c>
      <c r="M336" s="272" t="str">
        <f t="shared" si="31"/>
        <v>Daten unvollst.</v>
      </c>
      <c r="N336" s="196" t="str">
        <f t="shared" si="32"/>
        <v>Daten</v>
      </c>
      <c r="O336" s="104" t="str">
        <f t="shared" si="33"/>
        <v>Daten</v>
      </c>
      <c r="P336" s="200">
        <f t="shared" si="34"/>
        <v>0</v>
      </c>
      <c r="Q336" s="154">
        <f t="shared" si="35"/>
        <v>0</v>
      </c>
    </row>
    <row r="337" spans="2:17" x14ac:dyDescent="0.25">
      <c r="B337" s="103">
        <v>321</v>
      </c>
      <c r="C337" s="185">
        <f>IF(Eingabe!$AN$5&gt;365,C336+1,C336+1)</f>
        <v>16</v>
      </c>
      <c r="D337" s="164">
        <f t="shared" si="29"/>
        <v>16</v>
      </c>
      <c r="E337" s="185">
        <f>IF(AND(Eingabe!$AN$5&lt;&gt;"",Eingabe!$AN$5&lt;=365),11,IF(AND(Eingabe!$AN$5&lt;&gt;"",Eingabe!$AN$5&gt;365),11,IF(Eingabe!$AN$5="","","Fehler")))</f>
        <v>11</v>
      </c>
      <c r="F337" s="240" t="str">
        <f>IF(Eingabe!$T$7&lt;&gt;"",Eingabe!$T$7,"")</f>
        <v/>
      </c>
      <c r="G337" s="187" t="str">
        <f t="shared" si="30"/>
        <v/>
      </c>
      <c r="H337" s="153" t="str">
        <f>IF(AND(Eingabe!$AN$5&gt;365,Eingabe!$AQ32&lt;&gt;"",Eingabe!$AR32&lt;&gt;"",Eingabe!$AS32&lt;&gt;"",Eingabe!$AT32&lt;&gt;""),"OK SJ",IF(AND(Eingabe!$AN$5&lt;=365,Eingabe!$AQ33&lt;&gt;"",Eingabe!$AR33&lt;&gt;"",Eingabe!$AS33&lt;&gt;"",Eingabe!$AT33&lt;&gt;""),"OK","Daten unvollst."))</f>
        <v>Daten unvollst.</v>
      </c>
      <c r="I337" s="171">
        <f>IF(Eingabe!$AN$5&gt;365,Eingabe!$AQ32,Eingabe!$AQ33)</f>
        <v>0</v>
      </c>
      <c r="J337" s="190">
        <f>IF(Eingabe!$AN$5&gt;365,Eingabe!$AR32,Eingabe!$AR33)</f>
        <v>0</v>
      </c>
      <c r="K337" s="194">
        <f>IF(Eingabe!$AN$5&gt;365,Eingabe!$AS32,Eingabe!$AS33)</f>
        <v>0</v>
      </c>
      <c r="L337" s="172">
        <f>IF(Eingabe!$AN$5&gt;365,Eingabe!$AT32,Eingabe!$AT33)</f>
        <v>0</v>
      </c>
      <c r="M337" s="272" t="str">
        <f t="shared" si="31"/>
        <v>Daten unvollst.</v>
      </c>
      <c r="N337" s="196" t="str">
        <f t="shared" si="32"/>
        <v>Daten</v>
      </c>
      <c r="O337" s="104" t="str">
        <f t="shared" si="33"/>
        <v>Daten</v>
      </c>
      <c r="P337" s="200">
        <f t="shared" si="34"/>
        <v>0</v>
      </c>
      <c r="Q337" s="154">
        <f t="shared" si="35"/>
        <v>0</v>
      </c>
    </row>
    <row r="338" spans="2:17" x14ac:dyDescent="0.25">
      <c r="B338" s="103">
        <v>322</v>
      </c>
      <c r="C338" s="185">
        <f>IF(Eingabe!$AN$5&gt;365,C337+1,C337+1)</f>
        <v>17</v>
      </c>
      <c r="D338" s="164">
        <f t="shared" ref="D338:D382" si="36">C338</f>
        <v>17</v>
      </c>
      <c r="E338" s="185">
        <f>IF(AND(Eingabe!$AN$5&lt;&gt;"",Eingabe!$AN$5&lt;=365),11,IF(AND(Eingabe!$AN$5&lt;&gt;"",Eingabe!$AN$5&gt;365),11,IF(Eingabe!$AN$5="","","Fehler")))</f>
        <v>11</v>
      </c>
      <c r="F338" s="240" t="str">
        <f>IF(Eingabe!$T$7&lt;&gt;"",Eingabe!$T$7,"")</f>
        <v/>
      </c>
      <c r="G338" s="187" t="str">
        <f t="shared" ref="G338:G381" si="37">IF(AND(D338&lt;&gt;"",E338&lt;&gt;"",F338&lt;&gt;""),CONCATENATE(TEXT(D338,"00"),".",TEXT(E338,"00"),".",F338),"")</f>
        <v/>
      </c>
      <c r="H338" s="153" t="str">
        <f>IF(AND(Eingabe!$AN$5&gt;365,Eingabe!$AQ33&lt;&gt;"",Eingabe!$AR33&lt;&gt;"",Eingabe!$AS33&lt;&gt;"",Eingabe!$AT33&lt;&gt;""),"OK SJ",IF(AND(Eingabe!$AN$5&lt;=365,Eingabe!$AQ34&lt;&gt;"",Eingabe!$AR34&lt;&gt;"",Eingabe!$AS34&lt;&gt;"",Eingabe!$AT34&lt;&gt;""),"OK","Daten unvollst."))</f>
        <v>Daten unvollst.</v>
      </c>
      <c r="I338" s="171">
        <f>IF(Eingabe!$AN$5&gt;365,Eingabe!$AQ33,Eingabe!$AQ34)</f>
        <v>0</v>
      </c>
      <c r="J338" s="190">
        <f>IF(Eingabe!$AN$5&gt;365,Eingabe!$AR33,Eingabe!$AR34)</f>
        <v>0</v>
      </c>
      <c r="K338" s="194">
        <f>IF(Eingabe!$AN$5&gt;365,Eingabe!$AS33,Eingabe!$AS34)</f>
        <v>0</v>
      </c>
      <c r="L338" s="172">
        <f>IF(Eingabe!$AN$5&gt;365,Eingabe!$AT33,Eingabe!$AT34)</f>
        <v>0</v>
      </c>
      <c r="M338" s="272" t="str">
        <f t="shared" ref="M338:M382" si="38">IF($C338="kein SJ","kein SJ",IF($H338="Daten unvollst.","Daten unvollst.",IF(OR(AND(I338&gt;0.3,K338=1,L338&gt;0),AND(I338&gt;0.3,K338=0,L338&gt;0),AND(I338&gt;0.3,K338=1,L338&lt;=0),AND(I338&gt;0.3,K338=0,L338&lt;=0)),1,IF(AND(I338&lt;=0.3,K338=1,L338&gt;0),2,IF(AND(I338&lt;=0.3,K338=1,L338&lt;=0,OR(AND(I337&gt;0.3,K337=1,L337&gt;0),AND(I337&gt;0.3,K337=0,L337&gt;0),AND(I337&gt;0.3,K337=1,L337&lt;=0),AND(I337&gt;0.3,K337=0,L337&lt;=0),AND(I336&gt;0.3,K336=1,L336&gt;0),AND(I336&gt;0.3,K336=0,L336&gt;0),AND(I336&gt;0.3,K336=1,L336&lt;=0),AND(I336&gt;0.3,K336=0,L336&lt;=0),AND(I335&gt;0.3,K335=1,L335&gt;0),AND(I335&gt;0.3,K335=0,L335&gt;0),AND(I335&gt;0.3,K335=1,L335&lt;=0),AND(I335&gt;0.3,K335=0,L335&lt;=0))),3,IF(OR(M337=1,M337=2,M337=3),4,5))))))</f>
        <v>Daten unvollst.</v>
      </c>
      <c r="N338" s="196" t="str">
        <f t="shared" ref="N338:N382" si="39">IF($M338="Daten unvollst.","Daten",IF($M338="kein SJ","kein SJ",IF(AND($M338&lt;&gt;"Daten unvollst.",$C338&lt;&gt;"kein SJ",M338&lt;&gt;"kein SJ"),IF(AND($M338&lt;5,$M338&gt;=0),"RW",IF(AND($M338=5),"TWT","Fehler")))))</f>
        <v>Daten</v>
      </c>
      <c r="O338" s="104" t="str">
        <f t="shared" ref="O338:O382" si="40">IF(N338="RW","",IF(N338="TWT",J338,IF(N338="Daten","Daten",IF(N338="kein SJ","kein SJ","FEHLER"))))</f>
        <v>Daten</v>
      </c>
      <c r="P338" s="200">
        <f t="shared" ref="P338:P381" si="41">IF(N338="TWT",1,0)</f>
        <v>0</v>
      </c>
      <c r="Q338" s="154">
        <f t="shared" ref="Q338:Q381" si="42">IF(N338="TWT",O338,0)</f>
        <v>0</v>
      </c>
    </row>
    <row r="339" spans="2:17" x14ac:dyDescent="0.25">
      <c r="B339" s="103">
        <v>323</v>
      </c>
      <c r="C339" s="185">
        <f>IF(Eingabe!$AN$5&gt;365,C338+1,C338+1)</f>
        <v>18</v>
      </c>
      <c r="D339" s="164">
        <f t="shared" si="36"/>
        <v>18</v>
      </c>
      <c r="E339" s="185">
        <f>IF(AND(Eingabe!$AN$5&lt;&gt;"",Eingabe!$AN$5&lt;=365),11,IF(AND(Eingabe!$AN$5&lt;&gt;"",Eingabe!$AN$5&gt;365),11,IF(Eingabe!$AN$5="","","Fehler")))</f>
        <v>11</v>
      </c>
      <c r="F339" s="240" t="str">
        <f>IF(Eingabe!$T$7&lt;&gt;"",Eingabe!$T$7,"")</f>
        <v/>
      </c>
      <c r="G339" s="187" t="str">
        <f t="shared" si="37"/>
        <v/>
      </c>
      <c r="H339" s="153" t="str">
        <f>IF(AND(Eingabe!$AN$5&gt;365,Eingabe!$AQ34&lt;&gt;"",Eingabe!$AR34&lt;&gt;"",Eingabe!$AS34&lt;&gt;"",Eingabe!$AT34&lt;&gt;""),"OK SJ",IF(AND(Eingabe!$AN$5&lt;=365,Eingabe!$AQ35&lt;&gt;"",Eingabe!$AR35&lt;&gt;"",Eingabe!$AS35&lt;&gt;"",Eingabe!$AT35&lt;&gt;""),"OK","Daten unvollst."))</f>
        <v>Daten unvollst.</v>
      </c>
      <c r="I339" s="171">
        <f>IF(Eingabe!$AN$5&gt;365,Eingabe!$AQ34,Eingabe!$AQ35)</f>
        <v>0</v>
      </c>
      <c r="J339" s="190">
        <f>IF(Eingabe!$AN$5&gt;365,Eingabe!$AR34,Eingabe!$AR35)</f>
        <v>0</v>
      </c>
      <c r="K339" s="194">
        <f>IF(Eingabe!$AN$5&gt;365,Eingabe!$AS34,Eingabe!$AS35)</f>
        <v>0</v>
      </c>
      <c r="L339" s="172">
        <f>IF(Eingabe!$AN$5&gt;365,Eingabe!$AT34,Eingabe!$AT35)</f>
        <v>0</v>
      </c>
      <c r="M339" s="272" t="str">
        <f t="shared" si="38"/>
        <v>Daten unvollst.</v>
      </c>
      <c r="N339" s="196" t="str">
        <f t="shared" si="39"/>
        <v>Daten</v>
      </c>
      <c r="O339" s="104" t="str">
        <f t="shared" si="40"/>
        <v>Daten</v>
      </c>
      <c r="P339" s="200">
        <f t="shared" si="41"/>
        <v>0</v>
      </c>
      <c r="Q339" s="154">
        <f t="shared" si="42"/>
        <v>0</v>
      </c>
    </row>
    <row r="340" spans="2:17" x14ac:dyDescent="0.25">
      <c r="B340" s="103">
        <v>324</v>
      </c>
      <c r="C340" s="185">
        <f>IF(Eingabe!$AN$5&gt;365,C339+1,C339+1)</f>
        <v>19</v>
      </c>
      <c r="D340" s="164">
        <f t="shared" si="36"/>
        <v>19</v>
      </c>
      <c r="E340" s="185">
        <f>IF(AND(Eingabe!$AN$5&lt;&gt;"",Eingabe!$AN$5&lt;=365),11,IF(AND(Eingabe!$AN$5&lt;&gt;"",Eingabe!$AN$5&gt;365),11,IF(Eingabe!$AN$5="","","Fehler")))</f>
        <v>11</v>
      </c>
      <c r="F340" s="240" t="str">
        <f>IF(Eingabe!$T$7&lt;&gt;"",Eingabe!$T$7,"")</f>
        <v/>
      </c>
      <c r="G340" s="187" t="str">
        <f t="shared" si="37"/>
        <v/>
      </c>
      <c r="H340" s="153" t="str">
        <f>IF(AND(Eingabe!$AN$5&gt;365,Eingabe!$AQ35&lt;&gt;"",Eingabe!$AR35&lt;&gt;"",Eingabe!$AS35&lt;&gt;"",Eingabe!$AT35&lt;&gt;""),"OK SJ",IF(AND(Eingabe!$AN$5&lt;=365,Eingabe!$AQ36&lt;&gt;"",Eingabe!$AR36&lt;&gt;"",Eingabe!$AS36&lt;&gt;"",Eingabe!$AT36&lt;&gt;""),"OK","Daten unvollst."))</f>
        <v>Daten unvollst.</v>
      </c>
      <c r="I340" s="171">
        <f>IF(Eingabe!$AN$5&gt;365,Eingabe!$AQ35,Eingabe!$AQ36)</f>
        <v>0</v>
      </c>
      <c r="J340" s="190">
        <f>IF(Eingabe!$AN$5&gt;365,Eingabe!$AR35,Eingabe!$AR36)</f>
        <v>0</v>
      </c>
      <c r="K340" s="194">
        <f>IF(Eingabe!$AN$5&gt;365,Eingabe!$AS35,Eingabe!$AS36)</f>
        <v>0</v>
      </c>
      <c r="L340" s="172">
        <f>IF(Eingabe!$AN$5&gt;365,Eingabe!$AT35,Eingabe!$AT36)</f>
        <v>0</v>
      </c>
      <c r="M340" s="272" t="str">
        <f t="shared" si="38"/>
        <v>Daten unvollst.</v>
      </c>
      <c r="N340" s="196" t="str">
        <f t="shared" si="39"/>
        <v>Daten</v>
      </c>
      <c r="O340" s="104" t="str">
        <f t="shared" si="40"/>
        <v>Daten</v>
      </c>
      <c r="P340" s="200">
        <f t="shared" si="41"/>
        <v>0</v>
      </c>
      <c r="Q340" s="154">
        <f t="shared" si="42"/>
        <v>0</v>
      </c>
    </row>
    <row r="341" spans="2:17" x14ac:dyDescent="0.25">
      <c r="B341" s="103">
        <v>325</v>
      </c>
      <c r="C341" s="185">
        <f>IF(Eingabe!$AN$5&gt;365,C340+1,C340+1)</f>
        <v>20</v>
      </c>
      <c r="D341" s="164">
        <f t="shared" si="36"/>
        <v>20</v>
      </c>
      <c r="E341" s="185">
        <f>IF(AND(Eingabe!$AN$5&lt;&gt;"",Eingabe!$AN$5&lt;=365),11,IF(AND(Eingabe!$AN$5&lt;&gt;"",Eingabe!$AN$5&gt;365),11,IF(Eingabe!$AN$5="","","Fehler")))</f>
        <v>11</v>
      </c>
      <c r="F341" s="240" t="str">
        <f>IF(Eingabe!$T$7&lt;&gt;"",Eingabe!$T$7,"")</f>
        <v/>
      </c>
      <c r="G341" s="187" t="str">
        <f t="shared" si="37"/>
        <v/>
      </c>
      <c r="H341" s="153" t="str">
        <f>IF(AND(Eingabe!$AN$5&gt;365,Eingabe!$AQ36&lt;&gt;"",Eingabe!$AR36&lt;&gt;"",Eingabe!$AS36&lt;&gt;"",Eingabe!$AT36&lt;&gt;""),"OK SJ",IF(AND(Eingabe!$AN$5&lt;=365,Eingabe!$AQ37&lt;&gt;"",Eingabe!$AR37&lt;&gt;"",Eingabe!$AS37&lt;&gt;"",Eingabe!$AT37&lt;&gt;""),"OK","Daten unvollst."))</f>
        <v>Daten unvollst.</v>
      </c>
      <c r="I341" s="171">
        <f>IF(Eingabe!$AN$5&gt;365,Eingabe!$AQ36,Eingabe!$AQ37)</f>
        <v>0</v>
      </c>
      <c r="J341" s="190">
        <f>IF(Eingabe!$AN$5&gt;365,Eingabe!$AR36,Eingabe!$AR37)</f>
        <v>0</v>
      </c>
      <c r="K341" s="194">
        <f>IF(Eingabe!$AN$5&gt;365,Eingabe!$AS36,Eingabe!$AS37)</f>
        <v>0</v>
      </c>
      <c r="L341" s="172">
        <f>IF(Eingabe!$AN$5&gt;365,Eingabe!$AT36,Eingabe!$AT37)</f>
        <v>0</v>
      </c>
      <c r="M341" s="272" t="str">
        <f t="shared" si="38"/>
        <v>Daten unvollst.</v>
      </c>
      <c r="N341" s="196" t="str">
        <f t="shared" si="39"/>
        <v>Daten</v>
      </c>
      <c r="O341" s="104" t="str">
        <f t="shared" si="40"/>
        <v>Daten</v>
      </c>
      <c r="P341" s="200">
        <f t="shared" si="41"/>
        <v>0</v>
      </c>
      <c r="Q341" s="154">
        <f t="shared" si="42"/>
        <v>0</v>
      </c>
    </row>
    <row r="342" spans="2:17" x14ac:dyDescent="0.25">
      <c r="B342" s="103">
        <v>326</v>
      </c>
      <c r="C342" s="185">
        <f>IF(Eingabe!$AN$5&gt;365,C341+1,C341+1)</f>
        <v>21</v>
      </c>
      <c r="D342" s="164">
        <f t="shared" si="36"/>
        <v>21</v>
      </c>
      <c r="E342" s="185">
        <f>IF(AND(Eingabe!$AN$5&lt;&gt;"",Eingabe!$AN$5&lt;=365),11,IF(AND(Eingabe!$AN$5&lt;&gt;"",Eingabe!$AN$5&gt;365),11,IF(Eingabe!$AN$5="","","Fehler")))</f>
        <v>11</v>
      </c>
      <c r="F342" s="240" t="str">
        <f>IF(Eingabe!$T$7&lt;&gt;"",Eingabe!$T$7,"")</f>
        <v/>
      </c>
      <c r="G342" s="187" t="str">
        <f t="shared" si="37"/>
        <v/>
      </c>
      <c r="H342" s="153" t="str">
        <f>IF(AND(Eingabe!$AN$5&gt;365,Eingabe!$AQ37&lt;&gt;"",Eingabe!$AR37&lt;&gt;"",Eingabe!$AS37&lt;&gt;"",Eingabe!$AT37&lt;&gt;""),"OK SJ",IF(AND(Eingabe!$AN$5&lt;=365,Eingabe!$AQ38&lt;&gt;"",Eingabe!$AR38&lt;&gt;"",Eingabe!$AS38&lt;&gt;"",Eingabe!$AT38&lt;&gt;""),"OK","Daten unvollst."))</f>
        <v>Daten unvollst.</v>
      </c>
      <c r="I342" s="171">
        <f>IF(Eingabe!$AN$5&gt;365,Eingabe!$AQ37,Eingabe!$AQ38)</f>
        <v>0</v>
      </c>
      <c r="J342" s="190">
        <f>IF(Eingabe!$AN$5&gt;365,Eingabe!$AR37,Eingabe!$AR38)</f>
        <v>0</v>
      </c>
      <c r="K342" s="194">
        <f>IF(Eingabe!$AN$5&gt;365,Eingabe!$AS37,Eingabe!$AS38)</f>
        <v>0</v>
      </c>
      <c r="L342" s="172">
        <f>IF(Eingabe!$AN$5&gt;365,Eingabe!$AT37,Eingabe!$AT38)</f>
        <v>0</v>
      </c>
      <c r="M342" s="272" t="str">
        <f t="shared" si="38"/>
        <v>Daten unvollst.</v>
      </c>
      <c r="N342" s="196" t="str">
        <f t="shared" si="39"/>
        <v>Daten</v>
      </c>
      <c r="O342" s="104" t="str">
        <f t="shared" si="40"/>
        <v>Daten</v>
      </c>
      <c r="P342" s="200">
        <f t="shared" si="41"/>
        <v>0</v>
      </c>
      <c r="Q342" s="154">
        <f t="shared" si="42"/>
        <v>0</v>
      </c>
    </row>
    <row r="343" spans="2:17" x14ac:dyDescent="0.25">
      <c r="B343" s="103">
        <v>327</v>
      </c>
      <c r="C343" s="185">
        <f>IF(Eingabe!$AN$5&gt;365,C342+1,C342+1)</f>
        <v>22</v>
      </c>
      <c r="D343" s="164">
        <f t="shared" si="36"/>
        <v>22</v>
      </c>
      <c r="E343" s="185">
        <f>IF(AND(Eingabe!$AN$5&lt;&gt;"",Eingabe!$AN$5&lt;=365),11,IF(AND(Eingabe!$AN$5&lt;&gt;"",Eingabe!$AN$5&gt;365),11,IF(Eingabe!$AN$5="","","Fehler")))</f>
        <v>11</v>
      </c>
      <c r="F343" s="240" t="str">
        <f>IF(Eingabe!$T$7&lt;&gt;"",Eingabe!$T$7,"")</f>
        <v/>
      </c>
      <c r="G343" s="187" t="str">
        <f t="shared" si="37"/>
        <v/>
      </c>
      <c r="H343" s="153" t="str">
        <f>IF(AND(Eingabe!$AN$5&gt;365,Eingabe!$AQ38&lt;&gt;"",Eingabe!$AR38&lt;&gt;"",Eingabe!$AS38&lt;&gt;"",Eingabe!$AT38&lt;&gt;""),"OK SJ",IF(AND(Eingabe!$AN$5&lt;=365,Eingabe!$AQ39&lt;&gt;"",Eingabe!$AR39&lt;&gt;"",Eingabe!$AS39&lt;&gt;"",Eingabe!$AT39&lt;&gt;""),"OK","Daten unvollst."))</f>
        <v>Daten unvollst.</v>
      </c>
      <c r="I343" s="171">
        <f>IF(Eingabe!$AN$5&gt;365,Eingabe!$AQ38,Eingabe!$AQ39)</f>
        <v>0</v>
      </c>
      <c r="J343" s="190">
        <f>IF(Eingabe!$AN$5&gt;365,Eingabe!$AR38,Eingabe!$AR39)</f>
        <v>0</v>
      </c>
      <c r="K343" s="194">
        <f>IF(Eingabe!$AN$5&gt;365,Eingabe!$AS38,Eingabe!$AS39)</f>
        <v>0</v>
      </c>
      <c r="L343" s="172">
        <f>IF(Eingabe!$AN$5&gt;365,Eingabe!$AT38,Eingabe!$AT39)</f>
        <v>0</v>
      </c>
      <c r="M343" s="272" t="str">
        <f t="shared" si="38"/>
        <v>Daten unvollst.</v>
      </c>
      <c r="N343" s="196" t="str">
        <f t="shared" si="39"/>
        <v>Daten</v>
      </c>
      <c r="O343" s="104" t="str">
        <f t="shared" si="40"/>
        <v>Daten</v>
      </c>
      <c r="P343" s="200">
        <f t="shared" si="41"/>
        <v>0</v>
      </c>
      <c r="Q343" s="154">
        <f t="shared" si="42"/>
        <v>0</v>
      </c>
    </row>
    <row r="344" spans="2:17" x14ac:dyDescent="0.25">
      <c r="B344" s="103">
        <v>328</v>
      </c>
      <c r="C344" s="185">
        <f>IF(Eingabe!$AN$5&gt;365,C343+1,C343+1)</f>
        <v>23</v>
      </c>
      <c r="D344" s="164">
        <f t="shared" si="36"/>
        <v>23</v>
      </c>
      <c r="E344" s="185">
        <f>IF(AND(Eingabe!$AN$5&lt;&gt;"",Eingabe!$AN$5&lt;=365),11,IF(AND(Eingabe!$AN$5&lt;&gt;"",Eingabe!$AN$5&gt;365),11,IF(Eingabe!$AN$5="","","Fehler")))</f>
        <v>11</v>
      </c>
      <c r="F344" s="240" t="str">
        <f>IF(Eingabe!$T$7&lt;&gt;"",Eingabe!$T$7,"")</f>
        <v/>
      </c>
      <c r="G344" s="187" t="str">
        <f t="shared" si="37"/>
        <v/>
      </c>
      <c r="H344" s="153" t="str">
        <f>IF(AND(Eingabe!$AN$5&gt;365,Eingabe!$AQ39&lt;&gt;"",Eingabe!$AR39&lt;&gt;"",Eingabe!$AS39&lt;&gt;"",Eingabe!$AT39&lt;&gt;""),"OK SJ",IF(AND(Eingabe!$AN$5&lt;=365,Eingabe!$AQ40&lt;&gt;"",Eingabe!$AR40&lt;&gt;"",Eingabe!$AS40&lt;&gt;"",Eingabe!$AT40&lt;&gt;""),"OK","Daten unvollst."))</f>
        <v>Daten unvollst.</v>
      </c>
      <c r="I344" s="171">
        <f>IF(Eingabe!$AN$5&gt;365,Eingabe!$AQ39,Eingabe!$AQ40)</f>
        <v>0</v>
      </c>
      <c r="J344" s="190">
        <f>IF(Eingabe!$AN$5&gt;365,Eingabe!$AR39,Eingabe!$AR40)</f>
        <v>0</v>
      </c>
      <c r="K344" s="194">
        <f>IF(Eingabe!$AN$5&gt;365,Eingabe!$AS39,Eingabe!$AS40)</f>
        <v>0</v>
      </c>
      <c r="L344" s="172">
        <f>IF(Eingabe!$AN$5&gt;365,Eingabe!$AT39,Eingabe!$AT40)</f>
        <v>0</v>
      </c>
      <c r="M344" s="272" t="str">
        <f t="shared" si="38"/>
        <v>Daten unvollst.</v>
      </c>
      <c r="N344" s="196" t="str">
        <f t="shared" si="39"/>
        <v>Daten</v>
      </c>
      <c r="O344" s="104" t="str">
        <f t="shared" si="40"/>
        <v>Daten</v>
      </c>
      <c r="P344" s="200">
        <f t="shared" si="41"/>
        <v>0</v>
      </c>
      <c r="Q344" s="154">
        <f t="shared" si="42"/>
        <v>0</v>
      </c>
    </row>
    <row r="345" spans="2:17" x14ac:dyDescent="0.25">
      <c r="B345" s="103">
        <v>329</v>
      </c>
      <c r="C345" s="185">
        <f>IF(Eingabe!$AN$5&gt;365,C344+1,C344+1)</f>
        <v>24</v>
      </c>
      <c r="D345" s="164">
        <f t="shared" si="36"/>
        <v>24</v>
      </c>
      <c r="E345" s="185">
        <f>IF(AND(Eingabe!$AN$5&lt;&gt;"",Eingabe!$AN$5&lt;=365),11,IF(AND(Eingabe!$AN$5&lt;&gt;"",Eingabe!$AN$5&gt;365),11,IF(Eingabe!$AN$5="","","Fehler")))</f>
        <v>11</v>
      </c>
      <c r="F345" s="240" t="str">
        <f>IF(Eingabe!$T$7&lt;&gt;"",Eingabe!$T$7,"")</f>
        <v/>
      </c>
      <c r="G345" s="187" t="str">
        <f t="shared" si="37"/>
        <v/>
      </c>
      <c r="H345" s="153" t="str">
        <f>IF(AND(Eingabe!$AN$5&gt;365,Eingabe!$AQ40&lt;&gt;"",Eingabe!$AR40&lt;&gt;"",Eingabe!$AS40&lt;&gt;"",Eingabe!$AT40&lt;&gt;""),"OK SJ",IF(AND(Eingabe!$AN$5&lt;=365,Eingabe!$AQ41&lt;&gt;"",Eingabe!$AR41&lt;&gt;"",Eingabe!$AS41&lt;&gt;"",Eingabe!$AT41&lt;&gt;""),"OK","Daten unvollst."))</f>
        <v>Daten unvollst.</v>
      </c>
      <c r="I345" s="171">
        <f>IF(Eingabe!$AN$5&gt;365,Eingabe!$AQ40,Eingabe!$AQ41)</f>
        <v>0</v>
      </c>
      <c r="J345" s="190">
        <f>IF(Eingabe!$AN$5&gt;365,Eingabe!$AR40,Eingabe!$AR41)</f>
        <v>0</v>
      </c>
      <c r="K345" s="194">
        <f>IF(Eingabe!$AN$5&gt;365,Eingabe!$AS40,Eingabe!$AS41)</f>
        <v>0</v>
      </c>
      <c r="L345" s="172">
        <f>IF(Eingabe!$AN$5&gt;365,Eingabe!$AT40,Eingabe!$AT41)</f>
        <v>0</v>
      </c>
      <c r="M345" s="272" t="str">
        <f t="shared" si="38"/>
        <v>Daten unvollst.</v>
      </c>
      <c r="N345" s="196" t="str">
        <f t="shared" si="39"/>
        <v>Daten</v>
      </c>
      <c r="O345" s="104" t="str">
        <f t="shared" si="40"/>
        <v>Daten</v>
      </c>
      <c r="P345" s="200">
        <f t="shared" si="41"/>
        <v>0</v>
      </c>
      <c r="Q345" s="154">
        <f t="shared" si="42"/>
        <v>0</v>
      </c>
    </row>
    <row r="346" spans="2:17" x14ac:dyDescent="0.25">
      <c r="B346" s="103">
        <v>330</v>
      </c>
      <c r="C346" s="185">
        <f>IF(Eingabe!$AN$5&gt;365,C345+1,C345+1)</f>
        <v>25</v>
      </c>
      <c r="D346" s="164">
        <f t="shared" si="36"/>
        <v>25</v>
      </c>
      <c r="E346" s="185">
        <f>IF(AND(Eingabe!$AN$5&lt;&gt;"",Eingabe!$AN$5&lt;=365),11,IF(AND(Eingabe!$AN$5&lt;&gt;"",Eingabe!$AN$5&gt;365),11,IF(Eingabe!$AN$5="","","Fehler")))</f>
        <v>11</v>
      </c>
      <c r="F346" s="240" t="str">
        <f>IF(Eingabe!$T$7&lt;&gt;"",Eingabe!$T$7,"")</f>
        <v/>
      </c>
      <c r="G346" s="187" t="str">
        <f t="shared" si="37"/>
        <v/>
      </c>
      <c r="H346" s="153" t="str">
        <f>IF(AND(Eingabe!$AN$5&gt;365,Eingabe!$AQ41&lt;&gt;"",Eingabe!$AR41&lt;&gt;"",Eingabe!$AS41&lt;&gt;"",Eingabe!$AT41&lt;&gt;""),"OK SJ",IF(AND(Eingabe!$AN$5&lt;=365,Eingabe!$AQ42&lt;&gt;"",Eingabe!$AR42&lt;&gt;"",Eingabe!$AS42&lt;&gt;"",Eingabe!$AT42&lt;&gt;""),"OK","Daten unvollst."))</f>
        <v>Daten unvollst.</v>
      </c>
      <c r="I346" s="171">
        <f>IF(Eingabe!$AN$5&gt;365,Eingabe!$AQ41,Eingabe!$AQ42)</f>
        <v>0</v>
      </c>
      <c r="J346" s="190">
        <f>IF(Eingabe!$AN$5&gt;365,Eingabe!$AR41,Eingabe!$AR42)</f>
        <v>0</v>
      </c>
      <c r="K346" s="194">
        <f>IF(Eingabe!$AN$5&gt;365,Eingabe!$AS41,Eingabe!$AS42)</f>
        <v>0</v>
      </c>
      <c r="L346" s="172">
        <f>IF(Eingabe!$AN$5&gt;365,Eingabe!$AT41,Eingabe!$AT42)</f>
        <v>0</v>
      </c>
      <c r="M346" s="272" t="str">
        <f t="shared" si="38"/>
        <v>Daten unvollst.</v>
      </c>
      <c r="N346" s="196" t="str">
        <f t="shared" si="39"/>
        <v>Daten</v>
      </c>
      <c r="O346" s="104" t="str">
        <f t="shared" si="40"/>
        <v>Daten</v>
      </c>
      <c r="P346" s="200">
        <f t="shared" si="41"/>
        <v>0</v>
      </c>
      <c r="Q346" s="154">
        <f t="shared" si="42"/>
        <v>0</v>
      </c>
    </row>
    <row r="347" spans="2:17" x14ac:dyDescent="0.25">
      <c r="B347" s="103">
        <v>331</v>
      </c>
      <c r="C347" s="185">
        <f>IF(Eingabe!$AN$5&gt;365,C346+1,C346+1)</f>
        <v>26</v>
      </c>
      <c r="D347" s="164">
        <f t="shared" si="36"/>
        <v>26</v>
      </c>
      <c r="E347" s="185">
        <f>IF(AND(Eingabe!$AN$5&lt;&gt;"",Eingabe!$AN$5&lt;=365),11,IF(AND(Eingabe!$AN$5&lt;&gt;"",Eingabe!$AN$5&gt;365),11,IF(Eingabe!$AN$5="","","Fehler")))</f>
        <v>11</v>
      </c>
      <c r="F347" s="240" t="str">
        <f>IF(Eingabe!$T$7&lt;&gt;"",Eingabe!$T$7,"")</f>
        <v/>
      </c>
      <c r="G347" s="187" t="str">
        <f t="shared" si="37"/>
        <v/>
      </c>
      <c r="H347" s="153" t="str">
        <f>IF(AND(Eingabe!$AN$5&gt;365,Eingabe!$AQ42&lt;&gt;"",Eingabe!$AR42&lt;&gt;"",Eingabe!$AS42&lt;&gt;"",Eingabe!$AT42&lt;&gt;""),"OK SJ",IF(AND(Eingabe!$AN$5&lt;=365,Eingabe!$AQ43&lt;&gt;"",Eingabe!$AR43&lt;&gt;"",Eingabe!$AS43&lt;&gt;"",Eingabe!$AT43&lt;&gt;""),"OK","Daten unvollst."))</f>
        <v>Daten unvollst.</v>
      </c>
      <c r="I347" s="171">
        <f>IF(Eingabe!$AN$5&gt;365,Eingabe!$AQ42,Eingabe!$AQ43)</f>
        <v>0</v>
      </c>
      <c r="J347" s="190">
        <f>IF(Eingabe!$AN$5&gt;365,Eingabe!$AR42,Eingabe!$AR43)</f>
        <v>0</v>
      </c>
      <c r="K347" s="194">
        <f>IF(Eingabe!$AN$5&gt;365,Eingabe!$AS42,Eingabe!$AS43)</f>
        <v>0</v>
      </c>
      <c r="L347" s="172">
        <f>IF(Eingabe!$AN$5&gt;365,Eingabe!$AT42,Eingabe!$AT43)</f>
        <v>0</v>
      </c>
      <c r="M347" s="272" t="str">
        <f t="shared" si="38"/>
        <v>Daten unvollst.</v>
      </c>
      <c r="N347" s="196" t="str">
        <f t="shared" si="39"/>
        <v>Daten</v>
      </c>
      <c r="O347" s="104" t="str">
        <f t="shared" si="40"/>
        <v>Daten</v>
      </c>
      <c r="P347" s="200">
        <f t="shared" si="41"/>
        <v>0</v>
      </c>
      <c r="Q347" s="154">
        <f t="shared" si="42"/>
        <v>0</v>
      </c>
    </row>
    <row r="348" spans="2:17" x14ac:dyDescent="0.25">
      <c r="B348" s="103">
        <v>332</v>
      </c>
      <c r="C348" s="185">
        <f>IF(Eingabe!$AN$5&gt;365,C347+1,C347+1)</f>
        <v>27</v>
      </c>
      <c r="D348" s="164">
        <f t="shared" si="36"/>
        <v>27</v>
      </c>
      <c r="E348" s="185">
        <f>IF(AND(Eingabe!$AN$5&lt;&gt;"",Eingabe!$AN$5&lt;=365),11,IF(AND(Eingabe!$AN$5&lt;&gt;"",Eingabe!$AN$5&gt;365),11,IF(Eingabe!$AN$5="","","Fehler")))</f>
        <v>11</v>
      </c>
      <c r="F348" s="240" t="str">
        <f>IF(Eingabe!$T$7&lt;&gt;"",Eingabe!$T$7,"")</f>
        <v/>
      </c>
      <c r="G348" s="187" t="str">
        <f t="shared" si="37"/>
        <v/>
      </c>
      <c r="H348" s="153" t="str">
        <f>IF(AND(Eingabe!$AN$5&gt;365,Eingabe!$AQ43&lt;&gt;"",Eingabe!$AR43&lt;&gt;"",Eingabe!$AS43&lt;&gt;"",Eingabe!$AT43&lt;&gt;""),"OK SJ",IF(AND(Eingabe!$AN$5&lt;=365,Eingabe!$AQ44&lt;&gt;"",Eingabe!$AR44&lt;&gt;"",Eingabe!$AS44&lt;&gt;"",Eingabe!$AT44&lt;&gt;""),"OK","Daten unvollst."))</f>
        <v>Daten unvollst.</v>
      </c>
      <c r="I348" s="171">
        <f>IF(Eingabe!$AN$5&gt;365,Eingabe!$AQ43,Eingabe!$AQ44)</f>
        <v>0</v>
      </c>
      <c r="J348" s="190">
        <f>IF(Eingabe!$AN$5&gt;365,Eingabe!$AR43,Eingabe!$AR44)</f>
        <v>0</v>
      </c>
      <c r="K348" s="194">
        <f>IF(Eingabe!$AN$5&gt;365,Eingabe!$AS43,Eingabe!$AS44)</f>
        <v>0</v>
      </c>
      <c r="L348" s="172">
        <f>IF(Eingabe!$AN$5&gt;365,Eingabe!$AT43,Eingabe!$AT44)</f>
        <v>0</v>
      </c>
      <c r="M348" s="272" t="str">
        <f t="shared" si="38"/>
        <v>Daten unvollst.</v>
      </c>
      <c r="N348" s="196" t="str">
        <f t="shared" si="39"/>
        <v>Daten</v>
      </c>
      <c r="O348" s="104" t="str">
        <f t="shared" si="40"/>
        <v>Daten</v>
      </c>
      <c r="P348" s="200">
        <f t="shared" si="41"/>
        <v>0</v>
      </c>
      <c r="Q348" s="154">
        <f t="shared" si="42"/>
        <v>0</v>
      </c>
    </row>
    <row r="349" spans="2:17" x14ac:dyDescent="0.25">
      <c r="B349" s="103">
        <v>333</v>
      </c>
      <c r="C349" s="185">
        <f>IF(Eingabe!$AN$5&gt;365,C348+1,C348+1)</f>
        <v>28</v>
      </c>
      <c r="D349" s="164">
        <f t="shared" si="36"/>
        <v>28</v>
      </c>
      <c r="E349" s="185">
        <f>IF(AND(Eingabe!$AN$5&lt;&gt;"",Eingabe!$AN$5&lt;=365),11,IF(AND(Eingabe!$AN$5&lt;&gt;"",Eingabe!$AN$5&gt;365),11,IF(Eingabe!$AN$5="","","Fehler")))</f>
        <v>11</v>
      </c>
      <c r="F349" s="240" t="str">
        <f>IF(Eingabe!$T$7&lt;&gt;"",Eingabe!$T$7,"")</f>
        <v/>
      </c>
      <c r="G349" s="187" t="str">
        <f t="shared" si="37"/>
        <v/>
      </c>
      <c r="H349" s="153" t="str">
        <f>IF(AND(Eingabe!$AN$5&gt;365,Eingabe!$AQ44&lt;&gt;"",Eingabe!$AR44&lt;&gt;"",Eingabe!$AS44&lt;&gt;"",Eingabe!$AT44&lt;&gt;""),"OK SJ",IF(AND(Eingabe!$AN$5&lt;=365,Eingabe!$AQ45&lt;&gt;"",Eingabe!$AR45&lt;&gt;"",Eingabe!$AS45&lt;&gt;"",Eingabe!$AT45&lt;&gt;""),"OK","Daten unvollst."))</f>
        <v>Daten unvollst.</v>
      </c>
      <c r="I349" s="171">
        <f>IF(Eingabe!$AN$5&gt;365,Eingabe!$AQ44,Eingabe!$AQ45)</f>
        <v>0</v>
      </c>
      <c r="J349" s="190">
        <f>IF(Eingabe!$AN$5&gt;365,Eingabe!$AR44,Eingabe!$AR45)</f>
        <v>0</v>
      </c>
      <c r="K349" s="194">
        <f>IF(Eingabe!$AN$5&gt;365,Eingabe!$AS44,Eingabe!$AS45)</f>
        <v>0</v>
      </c>
      <c r="L349" s="172">
        <f>IF(Eingabe!$AN$5&gt;365,Eingabe!$AT44,Eingabe!$AT45)</f>
        <v>0</v>
      </c>
      <c r="M349" s="272" t="str">
        <f t="shared" si="38"/>
        <v>Daten unvollst.</v>
      </c>
      <c r="N349" s="196" t="str">
        <f t="shared" si="39"/>
        <v>Daten</v>
      </c>
      <c r="O349" s="104" t="str">
        <f t="shared" si="40"/>
        <v>Daten</v>
      </c>
      <c r="P349" s="200">
        <f t="shared" si="41"/>
        <v>0</v>
      </c>
      <c r="Q349" s="154">
        <f t="shared" si="42"/>
        <v>0</v>
      </c>
    </row>
    <row r="350" spans="2:17" x14ac:dyDescent="0.25">
      <c r="B350" s="103">
        <v>334</v>
      </c>
      <c r="C350" s="185">
        <f>IF(Eingabe!$AN$5&gt;365,29,30)</f>
        <v>29</v>
      </c>
      <c r="D350" s="164">
        <f t="shared" si="36"/>
        <v>29</v>
      </c>
      <c r="E350" s="185">
        <f>IF(AND(Eingabe!$AN$5&lt;&gt;"",Eingabe!$AN$5&lt;=365),11,IF(AND(Eingabe!$AN$5&lt;&gt;"",Eingabe!$AN$5&gt;365),11,IF(Eingabe!$AN$5="","","Fehler")))</f>
        <v>11</v>
      </c>
      <c r="F350" s="240" t="str">
        <f>IF(Eingabe!$T$7&lt;&gt;"",Eingabe!$T$7,"")</f>
        <v/>
      </c>
      <c r="G350" s="187" t="str">
        <f t="shared" si="37"/>
        <v/>
      </c>
      <c r="H350" s="153" t="str">
        <f>IF(AND(Eingabe!$AN$5&gt;365,Eingabe!$AQ45&lt;&gt;"",Eingabe!$AR45&lt;&gt;"",Eingabe!$AS45&lt;&gt;"",Eingabe!$AT45&lt;&gt;""),"OK SJ",IF(AND(Eingabe!$AN$5&lt;=365,Eingabe!$AQ46&lt;&gt;"",Eingabe!$AR46&lt;&gt;"",Eingabe!$AS46&lt;&gt;"",Eingabe!$AT46&lt;&gt;""),"OK","Daten unvollst."))</f>
        <v>Daten unvollst.</v>
      </c>
      <c r="I350" s="171">
        <f>IF(Eingabe!$AN$5&gt;365,Eingabe!$AQ45,Eingabe!$AQ46)</f>
        <v>0</v>
      </c>
      <c r="J350" s="190">
        <f>IF(Eingabe!$AN$5&gt;365,Eingabe!$AR45,Eingabe!$AR46)</f>
        <v>0</v>
      </c>
      <c r="K350" s="194">
        <f>IF(Eingabe!$AN$5&gt;365,Eingabe!$AS45,Eingabe!$AS46)</f>
        <v>0</v>
      </c>
      <c r="L350" s="172">
        <f>IF(Eingabe!$AN$5&gt;365,Eingabe!$AT45,Eingabe!$AT46)</f>
        <v>0</v>
      </c>
      <c r="M350" s="272" t="str">
        <f t="shared" si="38"/>
        <v>Daten unvollst.</v>
      </c>
      <c r="N350" s="196" t="str">
        <f t="shared" si="39"/>
        <v>Daten</v>
      </c>
      <c r="O350" s="104" t="str">
        <f t="shared" si="40"/>
        <v>Daten</v>
      </c>
      <c r="P350" s="200">
        <f t="shared" si="41"/>
        <v>0</v>
      </c>
      <c r="Q350" s="154">
        <f t="shared" si="42"/>
        <v>0</v>
      </c>
    </row>
    <row r="351" spans="2:17" x14ac:dyDescent="0.25">
      <c r="B351" s="103">
        <v>335</v>
      </c>
      <c r="C351" s="185">
        <f>IF(Eingabe!$AN$5&gt;365,30,1)</f>
        <v>30</v>
      </c>
      <c r="D351" s="164">
        <f t="shared" si="36"/>
        <v>30</v>
      </c>
      <c r="E351" s="185">
        <f>IF(AND(Eingabe!$AN$5&lt;&gt;"",Eingabe!$AN$5&lt;=365),12,IF(AND(Eingabe!$AN$5&lt;&gt;"",Eingabe!$AN$5&gt;365),11,IF(Eingabe!$AN$5="","","Fehler")))</f>
        <v>11</v>
      </c>
      <c r="F351" s="240" t="str">
        <f>IF(Eingabe!$T$7&lt;&gt;"",Eingabe!$T$7,"")</f>
        <v/>
      </c>
      <c r="G351" s="187" t="str">
        <f t="shared" si="37"/>
        <v/>
      </c>
      <c r="H351" s="153" t="str">
        <f>IF(AND(Eingabe!$AN$5&gt;365,Eingabe!$AQ46&lt;&gt;"",Eingabe!$AR46&lt;&gt;"",Eingabe!$AS46&lt;&gt;"",Eingabe!$AT46&lt;&gt;""),"OK SJ",IF(AND(Eingabe!$AN$5&lt;=365,Eingabe!$AU17&lt;&gt;"",Eingabe!$AV17&lt;&gt;"",Eingabe!$AW17&lt;&gt;"",Eingabe!$AX17&lt;&gt;""),"OK","Daten unvollst."))</f>
        <v>Daten unvollst.</v>
      </c>
      <c r="I351" s="171">
        <f>IF(Eingabe!$AN$5&gt;365,Eingabe!$AQ46,Eingabe!$AU17)</f>
        <v>0</v>
      </c>
      <c r="J351" s="190">
        <f>IF(Eingabe!$AN$5&gt;365,Eingabe!$AR46,Eingabe!$AV17)</f>
        <v>0</v>
      </c>
      <c r="K351" s="194">
        <f>IF(Eingabe!$AN$5&gt;365,Eingabe!$AS46,Eingabe!$AW17)</f>
        <v>0</v>
      </c>
      <c r="L351" s="172">
        <f>IF(Eingabe!$AN$5&gt;365,Eingabe!$AT46,Eingabe!$AX17)</f>
        <v>0</v>
      </c>
      <c r="M351" s="272" t="str">
        <f t="shared" si="38"/>
        <v>Daten unvollst.</v>
      </c>
      <c r="N351" s="196" t="str">
        <f t="shared" si="39"/>
        <v>Daten</v>
      </c>
      <c r="O351" s="104" t="str">
        <f t="shared" si="40"/>
        <v>Daten</v>
      </c>
      <c r="P351" s="200">
        <f t="shared" si="41"/>
        <v>0</v>
      </c>
      <c r="Q351" s="154">
        <f t="shared" si="42"/>
        <v>0</v>
      </c>
    </row>
    <row r="352" spans="2:17" x14ac:dyDescent="0.25">
      <c r="B352" s="103">
        <v>336</v>
      </c>
      <c r="C352" s="185">
        <f>IF(Eingabe!$AN$5&gt;365,1,2)</f>
        <v>1</v>
      </c>
      <c r="D352" s="164">
        <f t="shared" si="36"/>
        <v>1</v>
      </c>
      <c r="E352" s="185">
        <f>IF(AND(Eingabe!$AN$5&lt;&gt;"",Eingabe!$AN$5&lt;=365),12,IF(AND(Eingabe!$AN$5&lt;&gt;"",Eingabe!$AN$5&gt;365),12,IF(Eingabe!$AN$5="","","Fehler")))</f>
        <v>12</v>
      </c>
      <c r="F352" s="240" t="str">
        <f>IF(Eingabe!$T$7&lt;&gt;"",Eingabe!$T$7,"")</f>
        <v/>
      </c>
      <c r="G352" s="187" t="str">
        <f t="shared" si="37"/>
        <v/>
      </c>
      <c r="H352" s="153" t="str">
        <f>IF(AND(Eingabe!$AN$5&gt;365,Eingabe!$AU17&lt;&gt;"",Eingabe!$AV17&lt;&gt;"",Eingabe!$AW17&lt;&gt;"",Eingabe!$AX17&lt;&gt;""),"OK SJ",IF(AND(Eingabe!$AN$5&lt;=365,Eingabe!$AU18&lt;&gt;"",Eingabe!$AV18&lt;&gt;"",Eingabe!$AW18&lt;&gt;"",Eingabe!$AX18&lt;&gt;""),"OK","Daten unvollst."))</f>
        <v>Daten unvollst.</v>
      </c>
      <c r="I352" s="171">
        <f>IF(Eingabe!$AN$5&gt;365,Eingabe!$AU17,Eingabe!$AU18)</f>
        <v>0</v>
      </c>
      <c r="J352" s="190">
        <f>IF(Eingabe!$AN$5&gt;365,Eingabe!$AV17,Eingabe!$AV18)</f>
        <v>0</v>
      </c>
      <c r="K352" s="194">
        <f>IF(Eingabe!$AN$5&gt;365,Eingabe!$AW17,Eingabe!$AW18)</f>
        <v>0</v>
      </c>
      <c r="L352" s="172">
        <f>IF(Eingabe!$AN$5&gt;365,Eingabe!$AX17,Eingabe!$AX18)</f>
        <v>0</v>
      </c>
      <c r="M352" s="272" t="str">
        <f t="shared" si="38"/>
        <v>Daten unvollst.</v>
      </c>
      <c r="N352" s="196" t="str">
        <f t="shared" si="39"/>
        <v>Daten</v>
      </c>
      <c r="O352" s="104" t="str">
        <f t="shared" si="40"/>
        <v>Daten</v>
      </c>
      <c r="P352" s="200">
        <f t="shared" si="41"/>
        <v>0</v>
      </c>
      <c r="Q352" s="154">
        <f t="shared" si="42"/>
        <v>0</v>
      </c>
    </row>
    <row r="353" spans="2:17" x14ac:dyDescent="0.25">
      <c r="B353" s="103">
        <v>337</v>
      </c>
      <c r="C353" s="185">
        <f>IF(Eingabe!$AN$5&gt;365,2,3)</f>
        <v>2</v>
      </c>
      <c r="D353" s="164">
        <f t="shared" si="36"/>
        <v>2</v>
      </c>
      <c r="E353" s="185">
        <f>IF(AND(Eingabe!$AN$5&lt;&gt;"",Eingabe!$AN$5&lt;=365),12,IF(AND(Eingabe!$AN$5&lt;&gt;"",Eingabe!$AN$5&gt;365),12,IF(Eingabe!$AN$5="","","Fehler")))</f>
        <v>12</v>
      </c>
      <c r="F353" s="240" t="str">
        <f>IF(Eingabe!$T$7&lt;&gt;"",Eingabe!$T$7,"")</f>
        <v/>
      </c>
      <c r="G353" s="187" t="str">
        <f t="shared" si="37"/>
        <v/>
      </c>
      <c r="H353" s="153" t="str">
        <f>IF(AND(Eingabe!$AN$5&gt;365,Eingabe!$AU18&lt;&gt;"",Eingabe!$AV18&lt;&gt;"",Eingabe!$AW18&lt;&gt;"",Eingabe!$AX18&lt;&gt;""),"OK SJ",IF(AND(Eingabe!$AN$5&lt;=365,Eingabe!$AU19&lt;&gt;"",Eingabe!$AV19&lt;&gt;"",Eingabe!$AW19&lt;&gt;"",Eingabe!$AX19&lt;&gt;""),"OK","Daten unvollst."))</f>
        <v>Daten unvollst.</v>
      </c>
      <c r="I353" s="171">
        <f>IF(Eingabe!$AN$5&gt;365,Eingabe!$AU18,Eingabe!$AU19)</f>
        <v>0</v>
      </c>
      <c r="J353" s="190">
        <f>IF(Eingabe!$AN$5&gt;365,Eingabe!$AV18,Eingabe!$AV19)</f>
        <v>0</v>
      </c>
      <c r="K353" s="194">
        <f>IF(Eingabe!$AN$5&gt;365,Eingabe!$AW18,Eingabe!$AW19)</f>
        <v>0</v>
      </c>
      <c r="L353" s="172">
        <f>IF(Eingabe!$AN$5&gt;365,Eingabe!$AX18,Eingabe!$AX19)</f>
        <v>0</v>
      </c>
      <c r="M353" s="272" t="str">
        <f t="shared" si="38"/>
        <v>Daten unvollst.</v>
      </c>
      <c r="N353" s="196" t="str">
        <f t="shared" si="39"/>
        <v>Daten</v>
      </c>
      <c r="O353" s="104" t="str">
        <f t="shared" si="40"/>
        <v>Daten</v>
      </c>
      <c r="P353" s="200">
        <f t="shared" si="41"/>
        <v>0</v>
      </c>
      <c r="Q353" s="154">
        <f t="shared" si="42"/>
        <v>0</v>
      </c>
    </row>
    <row r="354" spans="2:17" x14ac:dyDescent="0.25">
      <c r="B354" s="103">
        <v>338</v>
      </c>
      <c r="C354" s="185">
        <f>IF(Eingabe!$AN$5&gt;365,C353+1,C353+1)</f>
        <v>3</v>
      </c>
      <c r="D354" s="164">
        <f t="shared" si="36"/>
        <v>3</v>
      </c>
      <c r="E354" s="185">
        <f>IF(AND(Eingabe!$AN$5&lt;&gt;"",Eingabe!$AN$5&lt;=365),12,IF(AND(Eingabe!$AN$5&lt;&gt;"",Eingabe!$AN$5&gt;365),12,IF(Eingabe!$AN$5="","","Fehler")))</f>
        <v>12</v>
      </c>
      <c r="F354" s="240" t="str">
        <f>IF(Eingabe!$T$7&lt;&gt;"",Eingabe!$T$7,"")</f>
        <v/>
      </c>
      <c r="G354" s="187" t="str">
        <f t="shared" si="37"/>
        <v/>
      </c>
      <c r="H354" s="153" t="str">
        <f>IF(AND(Eingabe!$AN$5&gt;365,Eingabe!$AU19&lt;&gt;"",Eingabe!$AV19&lt;&gt;"",Eingabe!$AW19&lt;&gt;"",Eingabe!$AX19&lt;&gt;""),"OK SJ",IF(AND(Eingabe!$AN$5&lt;=365,Eingabe!$AU20&lt;&gt;"",Eingabe!$AV20&lt;&gt;"",Eingabe!$AW20&lt;&gt;"",Eingabe!$AX20&lt;&gt;""),"OK","Daten unvollst."))</f>
        <v>Daten unvollst.</v>
      </c>
      <c r="I354" s="171">
        <f>IF(Eingabe!$AN$5&gt;365,Eingabe!$AU19,Eingabe!$AU20)</f>
        <v>0</v>
      </c>
      <c r="J354" s="190">
        <f>IF(Eingabe!$AN$5&gt;365,Eingabe!$AV19,Eingabe!$AV20)</f>
        <v>0</v>
      </c>
      <c r="K354" s="194">
        <f>IF(Eingabe!$AN$5&gt;365,Eingabe!$AW19,Eingabe!$AW20)</f>
        <v>0</v>
      </c>
      <c r="L354" s="172">
        <f>IF(Eingabe!$AN$5&gt;365,Eingabe!$AX19,Eingabe!$AX20)</f>
        <v>0</v>
      </c>
      <c r="M354" s="272" t="str">
        <f t="shared" si="38"/>
        <v>Daten unvollst.</v>
      </c>
      <c r="N354" s="196" t="str">
        <f t="shared" si="39"/>
        <v>Daten</v>
      </c>
      <c r="O354" s="104" t="str">
        <f t="shared" si="40"/>
        <v>Daten</v>
      </c>
      <c r="P354" s="200">
        <f t="shared" si="41"/>
        <v>0</v>
      </c>
      <c r="Q354" s="154">
        <f t="shared" si="42"/>
        <v>0</v>
      </c>
    </row>
    <row r="355" spans="2:17" x14ac:dyDescent="0.25">
      <c r="B355" s="103">
        <v>339</v>
      </c>
      <c r="C355" s="185">
        <f>IF(Eingabe!$AN$5&gt;365,C354+1,C354+1)</f>
        <v>4</v>
      </c>
      <c r="D355" s="164">
        <f t="shared" si="36"/>
        <v>4</v>
      </c>
      <c r="E355" s="185">
        <f>IF(AND(Eingabe!$AN$5&lt;&gt;"",Eingabe!$AN$5&lt;=365),12,IF(AND(Eingabe!$AN$5&lt;&gt;"",Eingabe!$AN$5&gt;365),12,IF(Eingabe!$AN$5="","","Fehler")))</f>
        <v>12</v>
      </c>
      <c r="F355" s="240" t="str">
        <f>IF(Eingabe!$T$7&lt;&gt;"",Eingabe!$T$7,"")</f>
        <v/>
      </c>
      <c r="G355" s="187" t="str">
        <f t="shared" si="37"/>
        <v/>
      </c>
      <c r="H355" s="153" t="str">
        <f>IF(AND(Eingabe!$AN$5&gt;365,Eingabe!$AU20&lt;&gt;"",Eingabe!$AV20&lt;&gt;"",Eingabe!$AW20&lt;&gt;"",Eingabe!$AX20&lt;&gt;""),"OK SJ",IF(AND(Eingabe!$AN$5&lt;=365,Eingabe!$AU21&lt;&gt;"",Eingabe!$AV21&lt;&gt;"",Eingabe!$AW21&lt;&gt;"",Eingabe!$AX21&lt;&gt;""),"OK","Daten unvollst."))</f>
        <v>Daten unvollst.</v>
      </c>
      <c r="I355" s="171">
        <f>IF(Eingabe!$AN$5&gt;365,Eingabe!$AU20,Eingabe!$AU21)</f>
        <v>0</v>
      </c>
      <c r="J355" s="190">
        <f>IF(Eingabe!$AN$5&gt;365,Eingabe!$AV20,Eingabe!$AV21)</f>
        <v>0</v>
      </c>
      <c r="K355" s="194">
        <f>IF(Eingabe!$AN$5&gt;365,Eingabe!$AW20,Eingabe!$AW21)</f>
        <v>0</v>
      </c>
      <c r="L355" s="172">
        <f>IF(Eingabe!$AN$5&gt;365,Eingabe!$AX20,Eingabe!$AX21)</f>
        <v>0</v>
      </c>
      <c r="M355" s="272" t="str">
        <f t="shared" si="38"/>
        <v>Daten unvollst.</v>
      </c>
      <c r="N355" s="196" t="str">
        <f t="shared" si="39"/>
        <v>Daten</v>
      </c>
      <c r="O355" s="104" t="str">
        <f t="shared" si="40"/>
        <v>Daten</v>
      </c>
      <c r="P355" s="200">
        <f t="shared" si="41"/>
        <v>0</v>
      </c>
      <c r="Q355" s="154">
        <f t="shared" si="42"/>
        <v>0</v>
      </c>
    </row>
    <row r="356" spans="2:17" x14ac:dyDescent="0.25">
      <c r="B356" s="103">
        <v>340</v>
      </c>
      <c r="C356" s="185">
        <f>IF(Eingabe!$AN$5&gt;365,C355+1,C355+1)</f>
        <v>5</v>
      </c>
      <c r="D356" s="164">
        <f t="shared" si="36"/>
        <v>5</v>
      </c>
      <c r="E356" s="185">
        <f>IF(AND(Eingabe!$AN$5&lt;&gt;"",Eingabe!$AN$5&lt;=365),12,IF(AND(Eingabe!$AN$5&lt;&gt;"",Eingabe!$AN$5&gt;365),12,IF(Eingabe!$AN$5="","","Fehler")))</f>
        <v>12</v>
      </c>
      <c r="F356" s="240" t="str">
        <f>IF(Eingabe!$T$7&lt;&gt;"",Eingabe!$T$7,"")</f>
        <v/>
      </c>
      <c r="G356" s="187" t="str">
        <f t="shared" si="37"/>
        <v/>
      </c>
      <c r="H356" s="153" t="str">
        <f>IF(AND(Eingabe!$AN$5&gt;365,Eingabe!$AU21&lt;&gt;"",Eingabe!$AV21&lt;&gt;"",Eingabe!$AW21&lt;&gt;"",Eingabe!$AX21&lt;&gt;""),"OK SJ",IF(AND(Eingabe!$AN$5&lt;=365,Eingabe!$AU22&lt;&gt;"",Eingabe!$AV22&lt;&gt;"",Eingabe!$AW22&lt;&gt;"",Eingabe!$AX22&lt;&gt;""),"OK","Daten unvollst."))</f>
        <v>Daten unvollst.</v>
      </c>
      <c r="I356" s="171">
        <f>IF(Eingabe!$AN$5&gt;365,Eingabe!$AU21,Eingabe!$AU22)</f>
        <v>0</v>
      </c>
      <c r="J356" s="190">
        <f>IF(Eingabe!$AN$5&gt;365,Eingabe!$AV21,Eingabe!$AV22)</f>
        <v>0</v>
      </c>
      <c r="K356" s="194">
        <f>IF(Eingabe!$AN$5&gt;365,Eingabe!$AW21,Eingabe!$AW22)</f>
        <v>0</v>
      </c>
      <c r="L356" s="172">
        <f>IF(Eingabe!$AN$5&gt;365,Eingabe!$AX21,Eingabe!$AX22)</f>
        <v>0</v>
      </c>
      <c r="M356" s="272" t="str">
        <f t="shared" si="38"/>
        <v>Daten unvollst.</v>
      </c>
      <c r="N356" s="196" t="str">
        <f t="shared" si="39"/>
        <v>Daten</v>
      </c>
      <c r="O356" s="104" t="str">
        <f t="shared" si="40"/>
        <v>Daten</v>
      </c>
      <c r="P356" s="200">
        <f t="shared" si="41"/>
        <v>0</v>
      </c>
      <c r="Q356" s="154">
        <f t="shared" si="42"/>
        <v>0</v>
      </c>
    </row>
    <row r="357" spans="2:17" x14ac:dyDescent="0.25">
      <c r="B357" s="103">
        <v>341</v>
      </c>
      <c r="C357" s="185">
        <f>IF(Eingabe!$AN$5&gt;365,C356+1,C356+1)</f>
        <v>6</v>
      </c>
      <c r="D357" s="164">
        <f t="shared" si="36"/>
        <v>6</v>
      </c>
      <c r="E357" s="185">
        <f>IF(AND(Eingabe!$AN$5&lt;&gt;"",Eingabe!$AN$5&lt;=365),12,IF(AND(Eingabe!$AN$5&lt;&gt;"",Eingabe!$AN$5&gt;365),12,IF(Eingabe!$AN$5="","","Fehler")))</f>
        <v>12</v>
      </c>
      <c r="F357" s="240" t="str">
        <f>IF(Eingabe!$T$7&lt;&gt;"",Eingabe!$T$7,"")</f>
        <v/>
      </c>
      <c r="G357" s="187" t="str">
        <f t="shared" si="37"/>
        <v/>
      </c>
      <c r="H357" s="153" t="str">
        <f>IF(AND(Eingabe!$AN$5&gt;365,Eingabe!$AU22&lt;&gt;"",Eingabe!$AV22&lt;&gt;"",Eingabe!$AW22&lt;&gt;"",Eingabe!$AX22&lt;&gt;""),"OK SJ",IF(AND(Eingabe!$AN$5&lt;=365,Eingabe!$AU23&lt;&gt;"",Eingabe!$AV23&lt;&gt;"",Eingabe!$AW23&lt;&gt;"",Eingabe!$AX23&lt;&gt;""),"OK","Daten unvollst."))</f>
        <v>Daten unvollst.</v>
      </c>
      <c r="I357" s="171">
        <f>IF(Eingabe!$AN$5&gt;365,Eingabe!$AU22,Eingabe!$AU23)</f>
        <v>0</v>
      </c>
      <c r="J357" s="190">
        <f>IF(Eingabe!$AN$5&gt;365,Eingabe!$AV22,Eingabe!$AV23)</f>
        <v>0</v>
      </c>
      <c r="K357" s="194">
        <f>IF(Eingabe!$AN$5&gt;365,Eingabe!$AW22,Eingabe!$AW23)</f>
        <v>0</v>
      </c>
      <c r="L357" s="172">
        <f>IF(Eingabe!$AN$5&gt;365,Eingabe!$AX22,Eingabe!$AX23)</f>
        <v>0</v>
      </c>
      <c r="M357" s="272" t="str">
        <f t="shared" si="38"/>
        <v>Daten unvollst.</v>
      </c>
      <c r="N357" s="196" t="str">
        <f t="shared" si="39"/>
        <v>Daten</v>
      </c>
      <c r="O357" s="104" t="str">
        <f t="shared" si="40"/>
        <v>Daten</v>
      </c>
      <c r="P357" s="200">
        <f t="shared" si="41"/>
        <v>0</v>
      </c>
      <c r="Q357" s="154">
        <f t="shared" si="42"/>
        <v>0</v>
      </c>
    </row>
    <row r="358" spans="2:17" x14ac:dyDescent="0.25">
      <c r="B358" s="103">
        <v>342</v>
      </c>
      <c r="C358" s="185">
        <f>IF(Eingabe!$AN$5&gt;365,C357+1,C357+1)</f>
        <v>7</v>
      </c>
      <c r="D358" s="164">
        <f t="shared" si="36"/>
        <v>7</v>
      </c>
      <c r="E358" s="185">
        <f>IF(AND(Eingabe!$AN$5&lt;&gt;"",Eingabe!$AN$5&lt;=365),12,IF(AND(Eingabe!$AN$5&lt;&gt;"",Eingabe!$AN$5&gt;365),12,IF(Eingabe!$AN$5="","","Fehler")))</f>
        <v>12</v>
      </c>
      <c r="F358" s="240" t="str">
        <f>IF(Eingabe!$T$7&lt;&gt;"",Eingabe!$T$7,"")</f>
        <v/>
      </c>
      <c r="G358" s="187" t="str">
        <f t="shared" si="37"/>
        <v/>
      </c>
      <c r="H358" s="153" t="str">
        <f>IF(AND(Eingabe!$AN$5&gt;365,Eingabe!$AU23&lt;&gt;"",Eingabe!$AV23&lt;&gt;"",Eingabe!$AW23&lt;&gt;"",Eingabe!$AX23&lt;&gt;""),"OK SJ",IF(AND(Eingabe!$AN$5&lt;=365,Eingabe!$AU24&lt;&gt;"",Eingabe!$AV24&lt;&gt;"",Eingabe!$AW24&lt;&gt;"",Eingabe!$AX24&lt;&gt;""),"OK","Daten unvollst."))</f>
        <v>Daten unvollst.</v>
      </c>
      <c r="I358" s="171">
        <f>IF(Eingabe!$AN$5&gt;365,Eingabe!$AU23,Eingabe!$AU24)</f>
        <v>0</v>
      </c>
      <c r="J358" s="190">
        <f>IF(Eingabe!$AN$5&gt;365,Eingabe!$AV23,Eingabe!$AV24)</f>
        <v>0</v>
      </c>
      <c r="K358" s="194">
        <f>IF(Eingabe!$AN$5&gt;365,Eingabe!$AW23,Eingabe!$AW24)</f>
        <v>0</v>
      </c>
      <c r="L358" s="172">
        <f>IF(Eingabe!$AN$5&gt;365,Eingabe!$AX23,Eingabe!$AX24)</f>
        <v>0</v>
      </c>
      <c r="M358" s="272" t="str">
        <f t="shared" si="38"/>
        <v>Daten unvollst.</v>
      </c>
      <c r="N358" s="196" t="str">
        <f t="shared" si="39"/>
        <v>Daten</v>
      </c>
      <c r="O358" s="104" t="str">
        <f t="shared" si="40"/>
        <v>Daten</v>
      </c>
      <c r="P358" s="200">
        <f t="shared" si="41"/>
        <v>0</v>
      </c>
      <c r="Q358" s="154">
        <f t="shared" si="42"/>
        <v>0</v>
      </c>
    </row>
    <row r="359" spans="2:17" x14ac:dyDescent="0.25">
      <c r="B359" s="103">
        <v>343</v>
      </c>
      <c r="C359" s="185">
        <f>IF(Eingabe!$AN$5&gt;365,C358+1,C358+1)</f>
        <v>8</v>
      </c>
      <c r="D359" s="164">
        <f t="shared" si="36"/>
        <v>8</v>
      </c>
      <c r="E359" s="185">
        <f>IF(AND(Eingabe!$AN$5&lt;&gt;"",Eingabe!$AN$5&lt;=365),12,IF(AND(Eingabe!$AN$5&lt;&gt;"",Eingabe!$AN$5&gt;365),12,IF(Eingabe!$AN$5="","","Fehler")))</f>
        <v>12</v>
      </c>
      <c r="F359" s="240" t="str">
        <f>IF(Eingabe!$T$7&lt;&gt;"",Eingabe!$T$7,"")</f>
        <v/>
      </c>
      <c r="G359" s="187" t="str">
        <f t="shared" si="37"/>
        <v/>
      </c>
      <c r="H359" s="153" t="str">
        <f>IF(AND(Eingabe!$AN$5&gt;365,Eingabe!$AU24&lt;&gt;"",Eingabe!$AV24&lt;&gt;"",Eingabe!$AW24&lt;&gt;"",Eingabe!$AX24&lt;&gt;""),"OK SJ",IF(AND(Eingabe!$AN$5&lt;=365,Eingabe!$AU25&lt;&gt;"",Eingabe!$AV25&lt;&gt;"",Eingabe!$AW25&lt;&gt;"",Eingabe!$AX25&lt;&gt;""),"OK","Daten unvollst."))</f>
        <v>Daten unvollst.</v>
      </c>
      <c r="I359" s="171">
        <f>IF(Eingabe!$AN$5&gt;365,Eingabe!$AU24,Eingabe!$AU25)</f>
        <v>0</v>
      </c>
      <c r="J359" s="190">
        <f>IF(Eingabe!$AN$5&gt;365,Eingabe!$AV24,Eingabe!$AV25)</f>
        <v>0</v>
      </c>
      <c r="K359" s="194">
        <f>IF(Eingabe!$AN$5&gt;365,Eingabe!$AW24,Eingabe!$AW25)</f>
        <v>0</v>
      </c>
      <c r="L359" s="172">
        <f>IF(Eingabe!$AN$5&gt;365,Eingabe!$AX24,Eingabe!$AX25)</f>
        <v>0</v>
      </c>
      <c r="M359" s="272" t="str">
        <f t="shared" si="38"/>
        <v>Daten unvollst.</v>
      </c>
      <c r="N359" s="196" t="str">
        <f t="shared" si="39"/>
        <v>Daten</v>
      </c>
      <c r="O359" s="104" t="str">
        <f t="shared" si="40"/>
        <v>Daten</v>
      </c>
      <c r="P359" s="200">
        <f t="shared" si="41"/>
        <v>0</v>
      </c>
      <c r="Q359" s="154">
        <f t="shared" si="42"/>
        <v>0</v>
      </c>
    </row>
    <row r="360" spans="2:17" x14ac:dyDescent="0.25">
      <c r="B360" s="103">
        <v>344</v>
      </c>
      <c r="C360" s="185">
        <f>IF(Eingabe!$AN$5&gt;365,C359+1,C359+1)</f>
        <v>9</v>
      </c>
      <c r="D360" s="164">
        <f t="shared" si="36"/>
        <v>9</v>
      </c>
      <c r="E360" s="185">
        <f>IF(AND(Eingabe!$AN$5&lt;&gt;"",Eingabe!$AN$5&lt;=365),12,IF(AND(Eingabe!$AN$5&lt;&gt;"",Eingabe!$AN$5&gt;365),12,IF(Eingabe!$AN$5="","","Fehler")))</f>
        <v>12</v>
      </c>
      <c r="F360" s="240" t="str">
        <f>IF(Eingabe!$T$7&lt;&gt;"",Eingabe!$T$7,"")</f>
        <v/>
      </c>
      <c r="G360" s="187" t="str">
        <f t="shared" si="37"/>
        <v/>
      </c>
      <c r="H360" s="153" t="str">
        <f>IF(AND(Eingabe!$AN$5&gt;365,Eingabe!$AU25&lt;&gt;"",Eingabe!$AV25&lt;&gt;"",Eingabe!$AW25&lt;&gt;"",Eingabe!$AX25&lt;&gt;""),"OK SJ",IF(AND(Eingabe!$AN$5&lt;=365,Eingabe!$AU26&lt;&gt;"",Eingabe!$AV26&lt;&gt;"",Eingabe!$AW26&lt;&gt;"",Eingabe!$AX26&lt;&gt;""),"OK","Daten unvollst."))</f>
        <v>Daten unvollst.</v>
      </c>
      <c r="I360" s="171">
        <f>IF(Eingabe!$AN$5&gt;365,Eingabe!$AU25,Eingabe!$AU26)</f>
        <v>0</v>
      </c>
      <c r="J360" s="190">
        <f>IF(Eingabe!$AN$5&gt;365,Eingabe!$AV25,Eingabe!$AV26)</f>
        <v>0</v>
      </c>
      <c r="K360" s="194">
        <f>IF(Eingabe!$AN$5&gt;365,Eingabe!$AW25,Eingabe!$AW26)</f>
        <v>0</v>
      </c>
      <c r="L360" s="172">
        <f>IF(Eingabe!$AN$5&gt;365,Eingabe!$AX25,Eingabe!$AX26)</f>
        <v>0</v>
      </c>
      <c r="M360" s="272" t="str">
        <f t="shared" si="38"/>
        <v>Daten unvollst.</v>
      </c>
      <c r="N360" s="196" t="str">
        <f t="shared" si="39"/>
        <v>Daten</v>
      </c>
      <c r="O360" s="104" t="str">
        <f t="shared" si="40"/>
        <v>Daten</v>
      </c>
      <c r="P360" s="200">
        <f t="shared" si="41"/>
        <v>0</v>
      </c>
      <c r="Q360" s="154">
        <f t="shared" si="42"/>
        <v>0</v>
      </c>
    </row>
    <row r="361" spans="2:17" x14ac:dyDescent="0.25">
      <c r="B361" s="103">
        <v>345</v>
      </c>
      <c r="C361" s="185">
        <f>IF(Eingabe!$AN$5&gt;365,C360+1,C360+1)</f>
        <v>10</v>
      </c>
      <c r="D361" s="164">
        <f t="shared" si="36"/>
        <v>10</v>
      </c>
      <c r="E361" s="185">
        <f>IF(AND(Eingabe!$AN$5&lt;&gt;"",Eingabe!$AN$5&lt;=365),12,IF(AND(Eingabe!$AN$5&lt;&gt;"",Eingabe!$AN$5&gt;365),12,IF(Eingabe!$AN$5="","","Fehler")))</f>
        <v>12</v>
      </c>
      <c r="F361" s="240" t="str">
        <f>IF(Eingabe!$T$7&lt;&gt;"",Eingabe!$T$7,"")</f>
        <v/>
      </c>
      <c r="G361" s="187" t="str">
        <f t="shared" si="37"/>
        <v/>
      </c>
      <c r="H361" s="153" t="str">
        <f>IF(AND(Eingabe!$AN$5&gt;365,Eingabe!$AU26&lt;&gt;"",Eingabe!$AV26&lt;&gt;"",Eingabe!$AW26&lt;&gt;"",Eingabe!$AX26&lt;&gt;""),"OK SJ",IF(AND(Eingabe!$AN$5&lt;=365,Eingabe!$AU27&lt;&gt;"",Eingabe!$AV27&lt;&gt;"",Eingabe!$AW27&lt;&gt;"",Eingabe!$AX27&lt;&gt;""),"OK","Daten unvollst."))</f>
        <v>Daten unvollst.</v>
      </c>
      <c r="I361" s="171">
        <f>IF(Eingabe!$AN$5&gt;365,Eingabe!$AU26,Eingabe!$AU27)</f>
        <v>0</v>
      </c>
      <c r="J361" s="190">
        <f>IF(Eingabe!$AN$5&gt;365,Eingabe!$AV26,Eingabe!$AV27)</f>
        <v>0</v>
      </c>
      <c r="K361" s="194">
        <f>IF(Eingabe!$AN$5&gt;365,Eingabe!$AW26,Eingabe!$AW27)</f>
        <v>0</v>
      </c>
      <c r="L361" s="172">
        <f>IF(Eingabe!$AN$5&gt;365,Eingabe!$AX26,Eingabe!$AX27)</f>
        <v>0</v>
      </c>
      <c r="M361" s="272" t="str">
        <f t="shared" si="38"/>
        <v>Daten unvollst.</v>
      </c>
      <c r="N361" s="196" t="str">
        <f t="shared" si="39"/>
        <v>Daten</v>
      </c>
      <c r="O361" s="104" t="str">
        <f t="shared" si="40"/>
        <v>Daten</v>
      </c>
      <c r="P361" s="200">
        <f t="shared" si="41"/>
        <v>0</v>
      </c>
      <c r="Q361" s="154">
        <f t="shared" si="42"/>
        <v>0</v>
      </c>
    </row>
    <row r="362" spans="2:17" x14ac:dyDescent="0.25">
      <c r="B362" s="103">
        <v>346</v>
      </c>
      <c r="C362" s="185">
        <f>IF(Eingabe!$AN$5&gt;365,C361+1,C361+1)</f>
        <v>11</v>
      </c>
      <c r="D362" s="164">
        <f t="shared" si="36"/>
        <v>11</v>
      </c>
      <c r="E362" s="185">
        <f>IF(AND(Eingabe!$AN$5&lt;&gt;"",Eingabe!$AN$5&lt;=365),12,IF(AND(Eingabe!$AN$5&lt;&gt;"",Eingabe!$AN$5&gt;365),12,IF(Eingabe!$AN$5="","","Fehler")))</f>
        <v>12</v>
      </c>
      <c r="F362" s="240" t="str">
        <f>IF(Eingabe!$T$7&lt;&gt;"",Eingabe!$T$7,"")</f>
        <v/>
      </c>
      <c r="G362" s="187" t="str">
        <f t="shared" si="37"/>
        <v/>
      </c>
      <c r="H362" s="153" t="str">
        <f>IF(AND(Eingabe!$AN$5&gt;365,Eingabe!$AU27&lt;&gt;"",Eingabe!$AV27&lt;&gt;"",Eingabe!$AW27&lt;&gt;"",Eingabe!$AX27&lt;&gt;""),"OK SJ",IF(AND(Eingabe!$AN$5&lt;=365,Eingabe!$AU28&lt;&gt;"",Eingabe!$AV28&lt;&gt;"",Eingabe!$AW28&lt;&gt;"",Eingabe!$AX28&lt;&gt;""),"OK","Daten unvollst."))</f>
        <v>Daten unvollst.</v>
      </c>
      <c r="I362" s="171">
        <f>IF(Eingabe!$AN$5&gt;365,Eingabe!$AU27,Eingabe!$AU28)</f>
        <v>0</v>
      </c>
      <c r="J362" s="190">
        <f>IF(Eingabe!$AN$5&gt;365,Eingabe!$AV27,Eingabe!$AV28)</f>
        <v>0</v>
      </c>
      <c r="K362" s="194">
        <f>IF(Eingabe!$AN$5&gt;365,Eingabe!$AW27,Eingabe!$AW28)</f>
        <v>0</v>
      </c>
      <c r="L362" s="172">
        <f>IF(Eingabe!$AN$5&gt;365,Eingabe!$AX27,Eingabe!$AX28)</f>
        <v>0</v>
      </c>
      <c r="M362" s="272" t="str">
        <f t="shared" si="38"/>
        <v>Daten unvollst.</v>
      </c>
      <c r="N362" s="196" t="str">
        <f t="shared" si="39"/>
        <v>Daten</v>
      </c>
      <c r="O362" s="104" t="str">
        <f t="shared" si="40"/>
        <v>Daten</v>
      </c>
      <c r="P362" s="200">
        <f t="shared" si="41"/>
        <v>0</v>
      </c>
      <c r="Q362" s="154">
        <f t="shared" si="42"/>
        <v>0</v>
      </c>
    </row>
    <row r="363" spans="2:17" x14ac:dyDescent="0.25">
      <c r="B363" s="103">
        <v>347</v>
      </c>
      <c r="C363" s="185">
        <f>IF(Eingabe!$AN$5&gt;365,C362+1,C362+1)</f>
        <v>12</v>
      </c>
      <c r="D363" s="164">
        <f t="shared" si="36"/>
        <v>12</v>
      </c>
      <c r="E363" s="185">
        <f>IF(AND(Eingabe!$AN$5&lt;&gt;"",Eingabe!$AN$5&lt;=365),12,IF(AND(Eingabe!$AN$5&lt;&gt;"",Eingabe!$AN$5&gt;365),12,IF(Eingabe!$AN$5="","","Fehler")))</f>
        <v>12</v>
      </c>
      <c r="F363" s="240" t="str">
        <f>IF(Eingabe!$T$7&lt;&gt;"",Eingabe!$T$7,"")</f>
        <v/>
      </c>
      <c r="G363" s="187" t="str">
        <f t="shared" si="37"/>
        <v/>
      </c>
      <c r="H363" s="153" t="str">
        <f>IF(AND(Eingabe!$AN$5&gt;365,Eingabe!$AU28&lt;&gt;"",Eingabe!$AV28&lt;&gt;"",Eingabe!$AW28&lt;&gt;"",Eingabe!$AX28&lt;&gt;""),"OK SJ",IF(AND(Eingabe!$AN$5&lt;=365,Eingabe!$AU29&lt;&gt;"",Eingabe!$AV29&lt;&gt;"",Eingabe!$AW29&lt;&gt;"",Eingabe!$AX29&lt;&gt;""),"OK","Daten unvollst."))</f>
        <v>Daten unvollst.</v>
      </c>
      <c r="I363" s="171">
        <f>IF(Eingabe!$AN$5&gt;365,Eingabe!$AU28,Eingabe!$AU29)</f>
        <v>0</v>
      </c>
      <c r="J363" s="190">
        <f>IF(Eingabe!$AN$5&gt;365,Eingabe!$AV28,Eingabe!$AV29)</f>
        <v>0</v>
      </c>
      <c r="K363" s="194">
        <f>IF(Eingabe!$AN$5&gt;365,Eingabe!$AW28,Eingabe!$AW29)</f>
        <v>0</v>
      </c>
      <c r="L363" s="172">
        <f>IF(Eingabe!$AN$5&gt;365,Eingabe!$AX28,Eingabe!$AX29)</f>
        <v>0</v>
      </c>
      <c r="M363" s="272" t="str">
        <f t="shared" si="38"/>
        <v>Daten unvollst.</v>
      </c>
      <c r="N363" s="196" t="str">
        <f t="shared" si="39"/>
        <v>Daten</v>
      </c>
      <c r="O363" s="104" t="str">
        <f t="shared" si="40"/>
        <v>Daten</v>
      </c>
      <c r="P363" s="200">
        <f t="shared" si="41"/>
        <v>0</v>
      </c>
      <c r="Q363" s="154">
        <f t="shared" si="42"/>
        <v>0</v>
      </c>
    </row>
    <row r="364" spans="2:17" x14ac:dyDescent="0.25">
      <c r="B364" s="103">
        <v>348</v>
      </c>
      <c r="C364" s="185">
        <f>IF(Eingabe!$AN$5&gt;365,C363+1,C363+1)</f>
        <v>13</v>
      </c>
      <c r="D364" s="164">
        <f t="shared" si="36"/>
        <v>13</v>
      </c>
      <c r="E364" s="185">
        <f>IF(AND(Eingabe!$AN$5&lt;&gt;"",Eingabe!$AN$5&lt;=365),12,IF(AND(Eingabe!$AN$5&lt;&gt;"",Eingabe!$AN$5&gt;365),12,IF(Eingabe!$AN$5="","","Fehler")))</f>
        <v>12</v>
      </c>
      <c r="F364" s="240" t="str">
        <f>IF(Eingabe!$T$7&lt;&gt;"",Eingabe!$T$7,"")</f>
        <v/>
      </c>
      <c r="G364" s="187" t="str">
        <f t="shared" si="37"/>
        <v/>
      </c>
      <c r="H364" s="153" t="str">
        <f>IF(AND(Eingabe!$AN$5&gt;365,Eingabe!$AU29&lt;&gt;"",Eingabe!$AV29&lt;&gt;"",Eingabe!$AW29&lt;&gt;"",Eingabe!$AX29&lt;&gt;""),"OK SJ",IF(AND(Eingabe!$AN$5&lt;=365,Eingabe!$AU30&lt;&gt;"",Eingabe!$AV30&lt;&gt;"",Eingabe!$AW30&lt;&gt;"",Eingabe!$AX30&lt;&gt;""),"OK","Daten unvollst."))</f>
        <v>Daten unvollst.</v>
      </c>
      <c r="I364" s="171">
        <f>IF(Eingabe!$AN$5&gt;365,Eingabe!$AU29,Eingabe!$AU30)</f>
        <v>0</v>
      </c>
      <c r="J364" s="190">
        <f>IF(Eingabe!$AN$5&gt;365,Eingabe!$AV29,Eingabe!$AV30)</f>
        <v>0</v>
      </c>
      <c r="K364" s="194">
        <f>IF(Eingabe!$AN$5&gt;365,Eingabe!$AW29,Eingabe!$AW30)</f>
        <v>0</v>
      </c>
      <c r="L364" s="172">
        <f>IF(Eingabe!$AN$5&gt;365,Eingabe!$AX29,Eingabe!$AX30)</f>
        <v>0</v>
      </c>
      <c r="M364" s="272" t="str">
        <f t="shared" si="38"/>
        <v>Daten unvollst.</v>
      </c>
      <c r="N364" s="196" t="str">
        <f t="shared" si="39"/>
        <v>Daten</v>
      </c>
      <c r="O364" s="104" t="str">
        <f t="shared" si="40"/>
        <v>Daten</v>
      </c>
      <c r="P364" s="200">
        <f t="shared" si="41"/>
        <v>0</v>
      </c>
      <c r="Q364" s="154">
        <f t="shared" si="42"/>
        <v>0</v>
      </c>
    </row>
    <row r="365" spans="2:17" x14ac:dyDescent="0.25">
      <c r="B365" s="103">
        <v>349</v>
      </c>
      <c r="C365" s="185">
        <f>IF(Eingabe!$AN$5&gt;365,C364+1,C364+1)</f>
        <v>14</v>
      </c>
      <c r="D365" s="164">
        <f t="shared" si="36"/>
        <v>14</v>
      </c>
      <c r="E365" s="185">
        <f>IF(AND(Eingabe!$AN$5&lt;&gt;"",Eingabe!$AN$5&lt;=365),12,IF(AND(Eingabe!$AN$5&lt;&gt;"",Eingabe!$AN$5&gt;365),12,IF(Eingabe!$AN$5="","","Fehler")))</f>
        <v>12</v>
      </c>
      <c r="F365" s="240" t="str">
        <f>IF(Eingabe!$T$7&lt;&gt;"",Eingabe!$T$7,"")</f>
        <v/>
      </c>
      <c r="G365" s="187" t="str">
        <f t="shared" si="37"/>
        <v/>
      </c>
      <c r="H365" s="153" t="str">
        <f>IF(AND(Eingabe!$AN$5&gt;365,Eingabe!$AU30&lt;&gt;"",Eingabe!$AV30&lt;&gt;"",Eingabe!$AW30&lt;&gt;"",Eingabe!$AX30&lt;&gt;""),"OK SJ",IF(AND(Eingabe!$AN$5&lt;=365,Eingabe!$AU31&lt;&gt;"",Eingabe!$AV31&lt;&gt;"",Eingabe!$AW31&lt;&gt;"",Eingabe!$AX31&lt;&gt;""),"OK","Daten unvollst."))</f>
        <v>Daten unvollst.</v>
      </c>
      <c r="I365" s="171">
        <f>IF(Eingabe!$AN$5&gt;365,Eingabe!$AU30,Eingabe!$AU31)</f>
        <v>0</v>
      </c>
      <c r="J365" s="190">
        <f>IF(Eingabe!$AN$5&gt;365,Eingabe!$AV30,Eingabe!$AV31)</f>
        <v>0</v>
      </c>
      <c r="K365" s="194">
        <f>IF(Eingabe!$AN$5&gt;365,Eingabe!$AW30,Eingabe!$AW31)</f>
        <v>0</v>
      </c>
      <c r="L365" s="172">
        <f>IF(Eingabe!$AN$5&gt;365,Eingabe!$AX30,Eingabe!$AX31)</f>
        <v>0</v>
      </c>
      <c r="M365" s="272" t="str">
        <f t="shared" si="38"/>
        <v>Daten unvollst.</v>
      </c>
      <c r="N365" s="196" t="str">
        <f t="shared" si="39"/>
        <v>Daten</v>
      </c>
      <c r="O365" s="104" t="str">
        <f t="shared" si="40"/>
        <v>Daten</v>
      </c>
      <c r="P365" s="200">
        <f t="shared" si="41"/>
        <v>0</v>
      </c>
      <c r="Q365" s="154">
        <f t="shared" si="42"/>
        <v>0</v>
      </c>
    </row>
    <row r="366" spans="2:17" x14ac:dyDescent="0.25">
      <c r="B366" s="103">
        <v>350</v>
      </c>
      <c r="C366" s="185">
        <f>IF(Eingabe!$AN$5&gt;365,C365+1,C365+1)</f>
        <v>15</v>
      </c>
      <c r="D366" s="164">
        <f t="shared" si="36"/>
        <v>15</v>
      </c>
      <c r="E366" s="185">
        <f>IF(AND(Eingabe!$AN$5&lt;&gt;"",Eingabe!$AN$5&lt;=365),12,IF(AND(Eingabe!$AN$5&lt;&gt;"",Eingabe!$AN$5&gt;365),12,IF(Eingabe!$AN$5="","","Fehler")))</f>
        <v>12</v>
      </c>
      <c r="F366" s="240" t="str">
        <f>IF(Eingabe!$T$7&lt;&gt;"",Eingabe!$T$7,"")</f>
        <v/>
      </c>
      <c r="G366" s="187" t="str">
        <f t="shared" si="37"/>
        <v/>
      </c>
      <c r="H366" s="153" t="str">
        <f>IF(AND(Eingabe!$AN$5&gt;365,Eingabe!$AU31&lt;&gt;"",Eingabe!$AV31&lt;&gt;"",Eingabe!$AW31&lt;&gt;"",Eingabe!$AX31&lt;&gt;""),"OK SJ",IF(AND(Eingabe!$AN$5&lt;=365,Eingabe!$AU32&lt;&gt;"",Eingabe!$AV32&lt;&gt;"",Eingabe!$AW32&lt;&gt;"",Eingabe!$AX32&lt;&gt;""),"OK","Daten unvollst."))</f>
        <v>Daten unvollst.</v>
      </c>
      <c r="I366" s="171">
        <f>IF(Eingabe!$AN$5&gt;365,Eingabe!$AU31,Eingabe!$AU32)</f>
        <v>0</v>
      </c>
      <c r="J366" s="190">
        <f>IF(Eingabe!$AN$5&gt;365,Eingabe!$AV31,Eingabe!$AV32)</f>
        <v>0</v>
      </c>
      <c r="K366" s="194">
        <f>IF(Eingabe!$AN$5&gt;365,Eingabe!$AW31,Eingabe!$AW32)</f>
        <v>0</v>
      </c>
      <c r="L366" s="172">
        <f>IF(Eingabe!$AN$5&gt;365,Eingabe!$AX31,Eingabe!$AX32)</f>
        <v>0</v>
      </c>
      <c r="M366" s="272" t="str">
        <f t="shared" si="38"/>
        <v>Daten unvollst.</v>
      </c>
      <c r="N366" s="196" t="str">
        <f t="shared" si="39"/>
        <v>Daten</v>
      </c>
      <c r="O366" s="104" t="str">
        <f t="shared" si="40"/>
        <v>Daten</v>
      </c>
      <c r="P366" s="200">
        <f t="shared" si="41"/>
        <v>0</v>
      </c>
      <c r="Q366" s="154">
        <f t="shared" si="42"/>
        <v>0</v>
      </c>
    </row>
    <row r="367" spans="2:17" x14ac:dyDescent="0.25">
      <c r="B367" s="103">
        <v>351</v>
      </c>
      <c r="C367" s="185">
        <f>IF(Eingabe!$AN$5&gt;365,C366+1,C366+1)</f>
        <v>16</v>
      </c>
      <c r="D367" s="164">
        <f t="shared" si="36"/>
        <v>16</v>
      </c>
      <c r="E367" s="185">
        <f>IF(AND(Eingabe!$AN$5&lt;&gt;"",Eingabe!$AN$5&lt;=365),12,IF(AND(Eingabe!$AN$5&lt;&gt;"",Eingabe!$AN$5&gt;365),12,IF(Eingabe!$AN$5="","","Fehler")))</f>
        <v>12</v>
      </c>
      <c r="F367" s="240" t="str">
        <f>IF(Eingabe!$T$7&lt;&gt;"",Eingabe!$T$7,"")</f>
        <v/>
      </c>
      <c r="G367" s="187" t="str">
        <f t="shared" si="37"/>
        <v/>
      </c>
      <c r="H367" s="153" t="str">
        <f>IF(AND(Eingabe!$AN$5&gt;365,Eingabe!$AU32&lt;&gt;"",Eingabe!$AV32&lt;&gt;"",Eingabe!$AW32&lt;&gt;"",Eingabe!$AX32&lt;&gt;""),"OK SJ",IF(AND(Eingabe!$AN$5&lt;=365,Eingabe!$AU33&lt;&gt;"",Eingabe!$AV33&lt;&gt;"",Eingabe!$AW33&lt;&gt;"",Eingabe!$AX33&lt;&gt;""),"OK","Daten unvollst."))</f>
        <v>Daten unvollst.</v>
      </c>
      <c r="I367" s="171">
        <f>IF(Eingabe!$AN$5&gt;365,Eingabe!$AU32,Eingabe!$AU33)</f>
        <v>0</v>
      </c>
      <c r="J367" s="190">
        <f>IF(Eingabe!$AN$5&gt;365,Eingabe!$AV32,Eingabe!$AV33)</f>
        <v>0</v>
      </c>
      <c r="K367" s="194">
        <f>IF(Eingabe!$AN$5&gt;365,Eingabe!$AW32,Eingabe!$AW33)</f>
        <v>0</v>
      </c>
      <c r="L367" s="172">
        <f>IF(Eingabe!$AN$5&gt;365,Eingabe!$AX32,Eingabe!$AX33)</f>
        <v>0</v>
      </c>
      <c r="M367" s="272" t="str">
        <f t="shared" si="38"/>
        <v>Daten unvollst.</v>
      </c>
      <c r="N367" s="196" t="str">
        <f t="shared" si="39"/>
        <v>Daten</v>
      </c>
      <c r="O367" s="104" t="str">
        <f t="shared" si="40"/>
        <v>Daten</v>
      </c>
      <c r="P367" s="200">
        <f t="shared" si="41"/>
        <v>0</v>
      </c>
      <c r="Q367" s="154">
        <f t="shared" si="42"/>
        <v>0</v>
      </c>
    </row>
    <row r="368" spans="2:17" x14ac:dyDescent="0.25">
      <c r="B368" s="103">
        <v>352</v>
      </c>
      <c r="C368" s="185">
        <f>IF(Eingabe!$AN$5&gt;365,C367+1,C367+1)</f>
        <v>17</v>
      </c>
      <c r="D368" s="164">
        <f t="shared" si="36"/>
        <v>17</v>
      </c>
      <c r="E368" s="185">
        <f>IF(AND(Eingabe!$AN$5&lt;&gt;"",Eingabe!$AN$5&lt;=365),12,IF(AND(Eingabe!$AN$5&lt;&gt;"",Eingabe!$AN$5&gt;365),12,IF(Eingabe!$AN$5="","","Fehler")))</f>
        <v>12</v>
      </c>
      <c r="F368" s="240" t="str">
        <f>IF(Eingabe!$T$7&lt;&gt;"",Eingabe!$T$7,"")</f>
        <v/>
      </c>
      <c r="G368" s="187" t="str">
        <f t="shared" si="37"/>
        <v/>
      </c>
      <c r="H368" s="153" t="str">
        <f>IF(AND(Eingabe!$AN$5&gt;365,Eingabe!$AU33&lt;&gt;"",Eingabe!$AV33&lt;&gt;"",Eingabe!$AW33&lt;&gt;"",Eingabe!$AX33&lt;&gt;""),"OK SJ",IF(AND(Eingabe!$AN$5&lt;=365,Eingabe!$AU34&lt;&gt;"",Eingabe!$AV34&lt;&gt;"",Eingabe!$AW34&lt;&gt;"",Eingabe!$AX34&lt;&gt;""),"OK","Daten unvollst."))</f>
        <v>Daten unvollst.</v>
      </c>
      <c r="I368" s="171">
        <f>IF(Eingabe!$AN$5&gt;365,Eingabe!$AU33,Eingabe!$AU34)</f>
        <v>0</v>
      </c>
      <c r="J368" s="190">
        <f>IF(Eingabe!$AN$5&gt;365,Eingabe!$AV33,Eingabe!$AV34)</f>
        <v>0</v>
      </c>
      <c r="K368" s="194">
        <f>IF(Eingabe!$AN$5&gt;365,Eingabe!$AW33,Eingabe!$AW34)</f>
        <v>0</v>
      </c>
      <c r="L368" s="172">
        <f>IF(Eingabe!$AN$5&gt;365,Eingabe!$AX33,Eingabe!$AX34)</f>
        <v>0</v>
      </c>
      <c r="M368" s="272" t="str">
        <f t="shared" si="38"/>
        <v>Daten unvollst.</v>
      </c>
      <c r="N368" s="196" t="str">
        <f t="shared" si="39"/>
        <v>Daten</v>
      </c>
      <c r="O368" s="104" t="str">
        <f t="shared" si="40"/>
        <v>Daten</v>
      </c>
      <c r="P368" s="200">
        <f t="shared" si="41"/>
        <v>0</v>
      </c>
      <c r="Q368" s="154">
        <f t="shared" si="42"/>
        <v>0</v>
      </c>
    </row>
    <row r="369" spans="2:17" x14ac:dyDescent="0.25">
      <c r="B369" s="103">
        <v>353</v>
      </c>
      <c r="C369" s="185">
        <f>IF(Eingabe!$AN$5&gt;365,C368+1,C368+1)</f>
        <v>18</v>
      </c>
      <c r="D369" s="164">
        <f t="shared" si="36"/>
        <v>18</v>
      </c>
      <c r="E369" s="185">
        <f>IF(AND(Eingabe!$AN$5&lt;&gt;"",Eingabe!$AN$5&lt;=365),12,IF(AND(Eingabe!$AN$5&lt;&gt;"",Eingabe!$AN$5&gt;365),12,IF(Eingabe!$AN$5="","","Fehler")))</f>
        <v>12</v>
      </c>
      <c r="F369" s="240" t="str">
        <f>IF(Eingabe!$T$7&lt;&gt;"",Eingabe!$T$7,"")</f>
        <v/>
      </c>
      <c r="G369" s="187" t="str">
        <f t="shared" si="37"/>
        <v/>
      </c>
      <c r="H369" s="153" t="str">
        <f>IF(AND(Eingabe!$AN$5&gt;365,Eingabe!$AU34&lt;&gt;"",Eingabe!$AV34&lt;&gt;"",Eingabe!$AW34&lt;&gt;"",Eingabe!$AX34&lt;&gt;""),"OK SJ",IF(AND(Eingabe!$AN$5&lt;=365,Eingabe!$AU35&lt;&gt;"",Eingabe!$AV35&lt;&gt;"",Eingabe!$AW35&lt;&gt;"",Eingabe!$AX35&lt;&gt;""),"OK","Daten unvollst."))</f>
        <v>Daten unvollst.</v>
      </c>
      <c r="I369" s="171">
        <f>IF(Eingabe!$AN$5&gt;365,Eingabe!$AU34,Eingabe!$AU35)</f>
        <v>0</v>
      </c>
      <c r="J369" s="190">
        <f>IF(Eingabe!$AN$5&gt;365,Eingabe!$AV34,Eingabe!$AV35)</f>
        <v>0</v>
      </c>
      <c r="K369" s="194">
        <f>IF(Eingabe!$AN$5&gt;365,Eingabe!$AW34,Eingabe!$AW35)</f>
        <v>0</v>
      </c>
      <c r="L369" s="172">
        <f>IF(Eingabe!$AN$5&gt;365,Eingabe!$AX34,Eingabe!$AX35)</f>
        <v>0</v>
      </c>
      <c r="M369" s="272" t="str">
        <f t="shared" si="38"/>
        <v>Daten unvollst.</v>
      </c>
      <c r="N369" s="196" t="str">
        <f t="shared" si="39"/>
        <v>Daten</v>
      </c>
      <c r="O369" s="104" t="str">
        <f t="shared" si="40"/>
        <v>Daten</v>
      </c>
      <c r="P369" s="200">
        <f t="shared" si="41"/>
        <v>0</v>
      </c>
      <c r="Q369" s="154">
        <f t="shared" si="42"/>
        <v>0</v>
      </c>
    </row>
    <row r="370" spans="2:17" x14ac:dyDescent="0.25">
      <c r="B370" s="103">
        <v>354</v>
      </c>
      <c r="C370" s="185">
        <f>IF(Eingabe!$AN$5&gt;365,C369+1,C369+1)</f>
        <v>19</v>
      </c>
      <c r="D370" s="164">
        <f t="shared" si="36"/>
        <v>19</v>
      </c>
      <c r="E370" s="185">
        <f>IF(AND(Eingabe!$AN$5&lt;&gt;"",Eingabe!$AN$5&lt;=365),12,IF(AND(Eingabe!$AN$5&lt;&gt;"",Eingabe!$AN$5&gt;365),12,IF(Eingabe!$AN$5="","","Fehler")))</f>
        <v>12</v>
      </c>
      <c r="F370" s="240" t="str">
        <f>IF(Eingabe!$T$7&lt;&gt;"",Eingabe!$T$7,"")</f>
        <v/>
      </c>
      <c r="G370" s="187" t="str">
        <f t="shared" si="37"/>
        <v/>
      </c>
      <c r="H370" s="153" t="str">
        <f>IF(AND(Eingabe!$AN$5&gt;365,Eingabe!$AU35&lt;&gt;"",Eingabe!$AV35&lt;&gt;"",Eingabe!$AW35&lt;&gt;"",Eingabe!$AX35&lt;&gt;""),"OK SJ",IF(AND(Eingabe!$AN$5&lt;=365,Eingabe!$AU36&lt;&gt;"",Eingabe!$AV36&lt;&gt;"",Eingabe!$AW36&lt;&gt;"",Eingabe!$AX36&lt;&gt;""),"OK","Daten unvollst."))</f>
        <v>Daten unvollst.</v>
      </c>
      <c r="I370" s="171">
        <f>IF(Eingabe!$AN$5&gt;365,Eingabe!$AU35,Eingabe!$AU36)</f>
        <v>0</v>
      </c>
      <c r="J370" s="190">
        <f>IF(Eingabe!$AN$5&gt;365,Eingabe!$AV35,Eingabe!$AV36)</f>
        <v>0</v>
      </c>
      <c r="K370" s="194">
        <f>IF(Eingabe!$AN$5&gt;365,Eingabe!$AW35,Eingabe!$AW36)</f>
        <v>0</v>
      </c>
      <c r="L370" s="172">
        <f>IF(Eingabe!$AN$5&gt;365,Eingabe!$AX35,Eingabe!$AX36)</f>
        <v>0</v>
      </c>
      <c r="M370" s="272" t="str">
        <f t="shared" si="38"/>
        <v>Daten unvollst.</v>
      </c>
      <c r="N370" s="196" t="str">
        <f t="shared" si="39"/>
        <v>Daten</v>
      </c>
      <c r="O370" s="104" t="str">
        <f t="shared" si="40"/>
        <v>Daten</v>
      </c>
      <c r="P370" s="200">
        <f t="shared" si="41"/>
        <v>0</v>
      </c>
      <c r="Q370" s="154">
        <f t="shared" si="42"/>
        <v>0</v>
      </c>
    </row>
    <row r="371" spans="2:17" x14ac:dyDescent="0.25">
      <c r="B371" s="103">
        <v>355</v>
      </c>
      <c r="C371" s="185">
        <f>IF(Eingabe!$AN$5&gt;365,C370+1,C370+1)</f>
        <v>20</v>
      </c>
      <c r="D371" s="164">
        <f t="shared" si="36"/>
        <v>20</v>
      </c>
      <c r="E371" s="185">
        <f>IF(AND(Eingabe!$AN$5&lt;&gt;"",Eingabe!$AN$5&lt;=365),12,IF(AND(Eingabe!$AN$5&lt;&gt;"",Eingabe!$AN$5&gt;365),12,IF(Eingabe!$AN$5="","","Fehler")))</f>
        <v>12</v>
      </c>
      <c r="F371" s="240" t="str">
        <f>IF(Eingabe!$T$7&lt;&gt;"",Eingabe!$T$7,"")</f>
        <v/>
      </c>
      <c r="G371" s="187" t="str">
        <f t="shared" si="37"/>
        <v/>
      </c>
      <c r="H371" s="153" t="str">
        <f>IF(AND(Eingabe!$AN$5&gt;365,Eingabe!$AU36&lt;&gt;"",Eingabe!$AV36&lt;&gt;"",Eingabe!$AW36&lt;&gt;"",Eingabe!$AX36&lt;&gt;""),"OK SJ",IF(AND(Eingabe!$AN$5&lt;=365,Eingabe!$AU37&lt;&gt;"",Eingabe!$AV37&lt;&gt;"",Eingabe!$AW37&lt;&gt;"",Eingabe!$AX37&lt;&gt;""),"OK","Daten unvollst."))</f>
        <v>Daten unvollst.</v>
      </c>
      <c r="I371" s="171">
        <f>IF(Eingabe!$AN$5&gt;365,Eingabe!$AU36,Eingabe!$AU37)</f>
        <v>0</v>
      </c>
      <c r="J371" s="190">
        <f>IF(Eingabe!$AN$5&gt;365,Eingabe!$AV36,Eingabe!$AV37)</f>
        <v>0</v>
      </c>
      <c r="K371" s="194">
        <f>IF(Eingabe!$AN$5&gt;365,Eingabe!$AW36,Eingabe!$AW37)</f>
        <v>0</v>
      </c>
      <c r="L371" s="172">
        <f>IF(Eingabe!$AN$5&gt;365,Eingabe!$AX36,Eingabe!$AX37)</f>
        <v>0</v>
      </c>
      <c r="M371" s="272" t="str">
        <f t="shared" si="38"/>
        <v>Daten unvollst.</v>
      </c>
      <c r="N371" s="196" t="str">
        <f t="shared" si="39"/>
        <v>Daten</v>
      </c>
      <c r="O371" s="104" t="str">
        <f t="shared" si="40"/>
        <v>Daten</v>
      </c>
      <c r="P371" s="200">
        <f t="shared" si="41"/>
        <v>0</v>
      </c>
      <c r="Q371" s="154">
        <f t="shared" si="42"/>
        <v>0</v>
      </c>
    </row>
    <row r="372" spans="2:17" x14ac:dyDescent="0.25">
      <c r="B372" s="103">
        <v>356</v>
      </c>
      <c r="C372" s="185">
        <f>IF(Eingabe!$AN$5&gt;365,C371+1,C371+1)</f>
        <v>21</v>
      </c>
      <c r="D372" s="164">
        <f t="shared" si="36"/>
        <v>21</v>
      </c>
      <c r="E372" s="185">
        <f>IF(AND(Eingabe!$AN$5&lt;&gt;"",Eingabe!$AN$5&lt;=365),12,IF(AND(Eingabe!$AN$5&lt;&gt;"",Eingabe!$AN$5&gt;365),12,IF(Eingabe!$AN$5="","","Fehler")))</f>
        <v>12</v>
      </c>
      <c r="F372" s="240" t="str">
        <f>IF(Eingabe!$T$7&lt;&gt;"",Eingabe!$T$7,"")</f>
        <v/>
      </c>
      <c r="G372" s="187" t="str">
        <f t="shared" si="37"/>
        <v/>
      </c>
      <c r="H372" s="153" t="str">
        <f>IF(AND(Eingabe!$AN$5&gt;365,Eingabe!$AU37&lt;&gt;"",Eingabe!$AV37&lt;&gt;"",Eingabe!$AW37&lt;&gt;"",Eingabe!$AX37&lt;&gt;""),"OK SJ",IF(AND(Eingabe!$AN$5&lt;=365,Eingabe!$AU38&lt;&gt;"",Eingabe!$AV38&lt;&gt;"",Eingabe!$AW38&lt;&gt;"",Eingabe!$AX38&lt;&gt;""),"OK","Daten unvollst."))</f>
        <v>Daten unvollst.</v>
      </c>
      <c r="I372" s="171">
        <f>IF(Eingabe!$AN$5&gt;365,Eingabe!$AU37,Eingabe!$AU38)</f>
        <v>0</v>
      </c>
      <c r="J372" s="190">
        <f>IF(Eingabe!$AN$5&gt;365,Eingabe!$AV37,Eingabe!$AV38)</f>
        <v>0</v>
      </c>
      <c r="K372" s="194">
        <f>IF(Eingabe!$AN$5&gt;365,Eingabe!$AW37,Eingabe!$AW38)</f>
        <v>0</v>
      </c>
      <c r="L372" s="172">
        <f>IF(Eingabe!$AN$5&gt;365,Eingabe!$AX37,Eingabe!$AX38)</f>
        <v>0</v>
      </c>
      <c r="M372" s="272" t="str">
        <f t="shared" si="38"/>
        <v>Daten unvollst.</v>
      </c>
      <c r="N372" s="196" t="str">
        <f t="shared" si="39"/>
        <v>Daten</v>
      </c>
      <c r="O372" s="104" t="str">
        <f t="shared" si="40"/>
        <v>Daten</v>
      </c>
      <c r="P372" s="200">
        <f t="shared" si="41"/>
        <v>0</v>
      </c>
      <c r="Q372" s="154">
        <f t="shared" si="42"/>
        <v>0</v>
      </c>
    </row>
    <row r="373" spans="2:17" x14ac:dyDescent="0.25">
      <c r="B373" s="103">
        <v>357</v>
      </c>
      <c r="C373" s="185">
        <f>IF(Eingabe!$AN$5&gt;365,C372+1,C372+1)</f>
        <v>22</v>
      </c>
      <c r="D373" s="164">
        <f t="shared" si="36"/>
        <v>22</v>
      </c>
      <c r="E373" s="185">
        <f>IF(AND(Eingabe!$AN$5&lt;&gt;"",Eingabe!$AN$5&lt;=365),12,IF(AND(Eingabe!$AN$5&lt;&gt;"",Eingabe!$AN$5&gt;365),12,IF(Eingabe!$AN$5="","","Fehler")))</f>
        <v>12</v>
      </c>
      <c r="F373" s="240" t="str">
        <f>IF(Eingabe!$T$7&lt;&gt;"",Eingabe!$T$7,"")</f>
        <v/>
      </c>
      <c r="G373" s="187" t="str">
        <f t="shared" si="37"/>
        <v/>
      </c>
      <c r="H373" s="153" t="str">
        <f>IF(AND(Eingabe!$AN$5&gt;365,Eingabe!$AU38&lt;&gt;"",Eingabe!$AV38&lt;&gt;"",Eingabe!$AW38&lt;&gt;"",Eingabe!$AX38&lt;&gt;""),"OK SJ",IF(AND(Eingabe!$AN$5&lt;=365,Eingabe!$AU39&lt;&gt;"",Eingabe!$AV39&lt;&gt;"",Eingabe!$AW39&lt;&gt;"",Eingabe!$AX39&lt;&gt;""),"OK","Daten unvollst."))</f>
        <v>Daten unvollst.</v>
      </c>
      <c r="I373" s="171">
        <f>IF(Eingabe!$AN$5&gt;365,Eingabe!$AU38,Eingabe!$AU39)</f>
        <v>0</v>
      </c>
      <c r="J373" s="190">
        <f>IF(Eingabe!$AN$5&gt;365,Eingabe!$AV38,Eingabe!$AV39)</f>
        <v>0</v>
      </c>
      <c r="K373" s="194">
        <f>IF(Eingabe!$AN$5&gt;365,Eingabe!$AW38,Eingabe!$AW39)</f>
        <v>0</v>
      </c>
      <c r="L373" s="172">
        <f>IF(Eingabe!$AN$5&gt;365,Eingabe!$AX38,Eingabe!$AX39)</f>
        <v>0</v>
      </c>
      <c r="M373" s="272" t="str">
        <f t="shared" si="38"/>
        <v>Daten unvollst.</v>
      </c>
      <c r="N373" s="196" t="str">
        <f t="shared" si="39"/>
        <v>Daten</v>
      </c>
      <c r="O373" s="104" t="str">
        <f t="shared" si="40"/>
        <v>Daten</v>
      </c>
      <c r="P373" s="200">
        <f t="shared" si="41"/>
        <v>0</v>
      </c>
      <c r="Q373" s="154">
        <f t="shared" si="42"/>
        <v>0</v>
      </c>
    </row>
    <row r="374" spans="2:17" x14ac:dyDescent="0.25">
      <c r="B374" s="103">
        <v>358</v>
      </c>
      <c r="C374" s="185">
        <f>IF(Eingabe!$AN$5&gt;365,C373+1,C373+1)</f>
        <v>23</v>
      </c>
      <c r="D374" s="164">
        <f t="shared" si="36"/>
        <v>23</v>
      </c>
      <c r="E374" s="185">
        <f>IF(AND(Eingabe!$AN$5&lt;&gt;"",Eingabe!$AN$5&lt;=365),12,IF(AND(Eingabe!$AN$5&lt;&gt;"",Eingabe!$AN$5&gt;365),12,IF(Eingabe!$AN$5="","","Fehler")))</f>
        <v>12</v>
      </c>
      <c r="F374" s="240" t="str">
        <f>IF(Eingabe!$T$7&lt;&gt;"",Eingabe!$T$7,"")</f>
        <v/>
      </c>
      <c r="G374" s="187" t="str">
        <f t="shared" si="37"/>
        <v/>
      </c>
      <c r="H374" s="153" t="str">
        <f>IF(AND(Eingabe!$AN$5&gt;365,Eingabe!$AU39&lt;&gt;"",Eingabe!$AV39&lt;&gt;"",Eingabe!$AW39&lt;&gt;"",Eingabe!$AX39&lt;&gt;""),"OK SJ",IF(AND(Eingabe!$AN$5&lt;=365,Eingabe!$AU40&lt;&gt;"",Eingabe!$AV40&lt;&gt;"",Eingabe!$AW40&lt;&gt;"",Eingabe!$AX40&lt;&gt;""),"OK","Daten unvollst."))</f>
        <v>Daten unvollst.</v>
      </c>
      <c r="I374" s="171">
        <f>IF(Eingabe!$AN$5&gt;365,Eingabe!$AU39,Eingabe!$AU40)</f>
        <v>0</v>
      </c>
      <c r="J374" s="190">
        <f>IF(Eingabe!$AN$5&gt;365,Eingabe!$AV39,Eingabe!$AV40)</f>
        <v>0</v>
      </c>
      <c r="K374" s="194">
        <f>IF(Eingabe!$AN$5&gt;365,Eingabe!$AW39,Eingabe!$AW40)</f>
        <v>0</v>
      </c>
      <c r="L374" s="172">
        <f>IF(Eingabe!$AN$5&gt;365,Eingabe!$AX39,Eingabe!$AX40)</f>
        <v>0</v>
      </c>
      <c r="M374" s="272" t="str">
        <f t="shared" si="38"/>
        <v>Daten unvollst.</v>
      </c>
      <c r="N374" s="196" t="str">
        <f t="shared" si="39"/>
        <v>Daten</v>
      </c>
      <c r="O374" s="104" t="str">
        <f t="shared" si="40"/>
        <v>Daten</v>
      </c>
      <c r="P374" s="200">
        <f t="shared" si="41"/>
        <v>0</v>
      </c>
      <c r="Q374" s="154">
        <f t="shared" si="42"/>
        <v>0</v>
      </c>
    </row>
    <row r="375" spans="2:17" x14ac:dyDescent="0.25">
      <c r="B375" s="103">
        <v>359</v>
      </c>
      <c r="C375" s="185">
        <f>IF(Eingabe!$AN$5&gt;365,C374+1,C374+1)</f>
        <v>24</v>
      </c>
      <c r="D375" s="164">
        <f t="shared" si="36"/>
        <v>24</v>
      </c>
      <c r="E375" s="185">
        <f>IF(AND(Eingabe!$AN$5&lt;&gt;"",Eingabe!$AN$5&lt;=365),12,IF(AND(Eingabe!$AN$5&lt;&gt;"",Eingabe!$AN$5&gt;365),12,IF(Eingabe!$AN$5="","","Fehler")))</f>
        <v>12</v>
      </c>
      <c r="F375" s="240" t="str">
        <f>IF(Eingabe!$T$7&lt;&gt;"",Eingabe!$T$7,"")</f>
        <v/>
      </c>
      <c r="G375" s="187" t="str">
        <f t="shared" si="37"/>
        <v/>
      </c>
      <c r="H375" s="153" t="str">
        <f>IF(AND(Eingabe!$AN$5&gt;365,Eingabe!$AU40&lt;&gt;"",Eingabe!$AV40&lt;&gt;"",Eingabe!$AW40&lt;&gt;"",Eingabe!$AX40&lt;&gt;""),"OK SJ",IF(AND(Eingabe!$AN$5&lt;=365,Eingabe!$AU41&lt;&gt;"",Eingabe!$AV41&lt;&gt;"",Eingabe!$AW41&lt;&gt;"",Eingabe!$AX41&lt;&gt;""),"OK","Daten unvollst."))</f>
        <v>Daten unvollst.</v>
      </c>
      <c r="I375" s="171">
        <f>IF(Eingabe!$AN$5&gt;365,Eingabe!$AU40,Eingabe!$AU41)</f>
        <v>0</v>
      </c>
      <c r="J375" s="190">
        <f>IF(Eingabe!$AN$5&gt;365,Eingabe!$AV40,Eingabe!$AV41)</f>
        <v>0</v>
      </c>
      <c r="K375" s="194">
        <f>IF(Eingabe!$AN$5&gt;365,Eingabe!$AW40,Eingabe!$AW41)</f>
        <v>0</v>
      </c>
      <c r="L375" s="172">
        <f>IF(Eingabe!$AN$5&gt;365,Eingabe!$AX40,Eingabe!$AX41)</f>
        <v>0</v>
      </c>
      <c r="M375" s="272" t="str">
        <f t="shared" si="38"/>
        <v>Daten unvollst.</v>
      </c>
      <c r="N375" s="196" t="str">
        <f t="shared" si="39"/>
        <v>Daten</v>
      </c>
      <c r="O375" s="104" t="str">
        <f t="shared" si="40"/>
        <v>Daten</v>
      </c>
      <c r="P375" s="200">
        <f t="shared" si="41"/>
        <v>0</v>
      </c>
      <c r="Q375" s="154">
        <f t="shared" si="42"/>
        <v>0</v>
      </c>
    </row>
    <row r="376" spans="2:17" x14ac:dyDescent="0.25">
      <c r="B376" s="103">
        <v>360</v>
      </c>
      <c r="C376" s="185">
        <f>IF(Eingabe!$AN$5&gt;365,C375+1,C375+1)</f>
        <v>25</v>
      </c>
      <c r="D376" s="164">
        <f t="shared" si="36"/>
        <v>25</v>
      </c>
      <c r="E376" s="185">
        <f>IF(AND(Eingabe!$AN$5&lt;&gt;"",Eingabe!$AN$5&lt;=365),12,IF(AND(Eingabe!$AN$5&lt;&gt;"",Eingabe!$AN$5&gt;365),12,IF(Eingabe!$AN$5="","","Fehler")))</f>
        <v>12</v>
      </c>
      <c r="F376" s="240" t="str">
        <f>IF(Eingabe!$T$7&lt;&gt;"",Eingabe!$T$7,"")</f>
        <v/>
      </c>
      <c r="G376" s="187" t="str">
        <f t="shared" si="37"/>
        <v/>
      </c>
      <c r="H376" s="153" t="str">
        <f>IF(AND(Eingabe!$AN$5&gt;365,Eingabe!$AU41&lt;&gt;"",Eingabe!$AV41&lt;&gt;"",Eingabe!$AW41&lt;&gt;"",Eingabe!$AX41&lt;&gt;""),"OK SJ",IF(AND(Eingabe!$AN$5&lt;=365,Eingabe!$AU42&lt;&gt;"",Eingabe!$AV42&lt;&gt;"",Eingabe!$AW42&lt;&gt;"",Eingabe!$AX42&lt;&gt;""),"OK","Daten unvollst."))</f>
        <v>Daten unvollst.</v>
      </c>
      <c r="I376" s="171">
        <f>IF(Eingabe!$AN$5&gt;365,Eingabe!$AU41,Eingabe!$AU42)</f>
        <v>0</v>
      </c>
      <c r="J376" s="190">
        <f>IF(Eingabe!$AN$5&gt;365,Eingabe!$AV41,Eingabe!$AV42)</f>
        <v>0</v>
      </c>
      <c r="K376" s="194">
        <f>IF(Eingabe!$AN$5&gt;365,Eingabe!$AW41,Eingabe!$AW42)</f>
        <v>0</v>
      </c>
      <c r="L376" s="172">
        <f>IF(Eingabe!$AN$5&gt;365,Eingabe!$AX41,Eingabe!$AX42)</f>
        <v>0</v>
      </c>
      <c r="M376" s="272" t="str">
        <f t="shared" si="38"/>
        <v>Daten unvollst.</v>
      </c>
      <c r="N376" s="196" t="str">
        <f t="shared" si="39"/>
        <v>Daten</v>
      </c>
      <c r="O376" s="104" t="str">
        <f t="shared" si="40"/>
        <v>Daten</v>
      </c>
      <c r="P376" s="200">
        <f t="shared" si="41"/>
        <v>0</v>
      </c>
      <c r="Q376" s="154">
        <f t="shared" si="42"/>
        <v>0</v>
      </c>
    </row>
    <row r="377" spans="2:17" x14ac:dyDescent="0.25">
      <c r="B377" s="103">
        <v>361</v>
      </c>
      <c r="C377" s="185">
        <f>IF(Eingabe!$AN$5&gt;365,C376+1,C376+1)</f>
        <v>26</v>
      </c>
      <c r="D377" s="164">
        <f t="shared" si="36"/>
        <v>26</v>
      </c>
      <c r="E377" s="185">
        <f>IF(AND(Eingabe!$AN$5&lt;&gt;"",Eingabe!$AN$5&lt;=365),12,IF(AND(Eingabe!$AN$5&lt;&gt;"",Eingabe!$AN$5&gt;365),12,IF(Eingabe!$AN$5="","","Fehler")))</f>
        <v>12</v>
      </c>
      <c r="F377" s="240" t="str">
        <f>IF(Eingabe!$T$7&lt;&gt;"",Eingabe!$T$7,"")</f>
        <v/>
      </c>
      <c r="G377" s="187" t="str">
        <f t="shared" si="37"/>
        <v/>
      </c>
      <c r="H377" s="153" t="str">
        <f>IF(AND(Eingabe!$AN$5&gt;365,Eingabe!$AU42&lt;&gt;"",Eingabe!$AV42&lt;&gt;"",Eingabe!$AW42&lt;&gt;"",Eingabe!$AX42&lt;&gt;""),"OK SJ",IF(AND(Eingabe!$AN$5&lt;=365,Eingabe!$AU43&lt;&gt;"",Eingabe!$AV43&lt;&gt;"",Eingabe!$AW43&lt;&gt;"",Eingabe!$AX43&lt;&gt;""),"OK","Daten unvollst."))</f>
        <v>Daten unvollst.</v>
      </c>
      <c r="I377" s="171">
        <f>IF(Eingabe!$AN$5&gt;365,Eingabe!$AU42,Eingabe!$AU43)</f>
        <v>0</v>
      </c>
      <c r="J377" s="190">
        <f>IF(Eingabe!$AN$5&gt;365,Eingabe!$AV42,Eingabe!$AV43)</f>
        <v>0</v>
      </c>
      <c r="K377" s="194">
        <f>IF(Eingabe!$AN$5&gt;365,Eingabe!$AW42,Eingabe!$AW43)</f>
        <v>0</v>
      </c>
      <c r="L377" s="172">
        <f>IF(Eingabe!$AN$5&gt;365,Eingabe!$AX42,Eingabe!$AX43)</f>
        <v>0</v>
      </c>
      <c r="M377" s="272" t="str">
        <f t="shared" si="38"/>
        <v>Daten unvollst.</v>
      </c>
      <c r="N377" s="196" t="str">
        <f t="shared" si="39"/>
        <v>Daten</v>
      </c>
      <c r="O377" s="104" t="str">
        <f t="shared" si="40"/>
        <v>Daten</v>
      </c>
      <c r="P377" s="200">
        <f t="shared" si="41"/>
        <v>0</v>
      </c>
      <c r="Q377" s="154">
        <f t="shared" si="42"/>
        <v>0</v>
      </c>
    </row>
    <row r="378" spans="2:17" x14ac:dyDescent="0.25">
      <c r="B378" s="103">
        <v>362</v>
      </c>
      <c r="C378" s="185">
        <f>IF(Eingabe!$AN$5&gt;365,C377+1,C377+1)</f>
        <v>27</v>
      </c>
      <c r="D378" s="164">
        <f t="shared" si="36"/>
        <v>27</v>
      </c>
      <c r="E378" s="185">
        <f>IF(AND(Eingabe!$AN$5&lt;&gt;"",Eingabe!$AN$5&lt;=365),12,IF(AND(Eingabe!$AN$5&lt;&gt;"",Eingabe!$AN$5&gt;365),12,IF(Eingabe!$AN$5="","","Fehler")))</f>
        <v>12</v>
      </c>
      <c r="F378" s="240" t="str">
        <f>IF(Eingabe!$T$7&lt;&gt;"",Eingabe!$T$7,"")</f>
        <v/>
      </c>
      <c r="G378" s="187" t="str">
        <f t="shared" si="37"/>
        <v/>
      </c>
      <c r="H378" s="153" t="str">
        <f>IF(AND(Eingabe!$AN$5&gt;365,Eingabe!$AU43&lt;&gt;"",Eingabe!$AV43&lt;&gt;"",Eingabe!$AW43&lt;&gt;"",Eingabe!$AX43&lt;&gt;""),"OK SJ",IF(AND(Eingabe!$AN$5&lt;=365,Eingabe!$AU44&lt;&gt;"",Eingabe!$AV44&lt;&gt;"",Eingabe!$AW44&lt;&gt;"",Eingabe!$AX44&lt;&gt;""),"OK","Daten unvollst."))</f>
        <v>Daten unvollst.</v>
      </c>
      <c r="I378" s="171">
        <f>IF(Eingabe!$AN$5&gt;365,Eingabe!$AU43,Eingabe!$AU44)</f>
        <v>0</v>
      </c>
      <c r="J378" s="190">
        <f>IF(Eingabe!$AN$5&gt;365,Eingabe!$AV43,Eingabe!$AV44)</f>
        <v>0</v>
      </c>
      <c r="K378" s="194">
        <f>IF(Eingabe!$AN$5&gt;365,Eingabe!$AW43,Eingabe!$AW44)</f>
        <v>0</v>
      </c>
      <c r="L378" s="172">
        <f>IF(Eingabe!$AN$5&gt;365,Eingabe!$AX43,Eingabe!$AX44)</f>
        <v>0</v>
      </c>
      <c r="M378" s="272" t="str">
        <f t="shared" si="38"/>
        <v>Daten unvollst.</v>
      </c>
      <c r="N378" s="196" t="str">
        <f t="shared" si="39"/>
        <v>Daten</v>
      </c>
      <c r="O378" s="104" t="str">
        <f t="shared" si="40"/>
        <v>Daten</v>
      </c>
      <c r="P378" s="200">
        <f t="shared" si="41"/>
        <v>0</v>
      </c>
      <c r="Q378" s="154">
        <f t="shared" si="42"/>
        <v>0</v>
      </c>
    </row>
    <row r="379" spans="2:17" x14ac:dyDescent="0.25">
      <c r="B379" s="103">
        <v>363</v>
      </c>
      <c r="C379" s="185">
        <f>IF(Eingabe!$AN$5&gt;365,C378+1,C378+1)</f>
        <v>28</v>
      </c>
      <c r="D379" s="164">
        <f t="shared" si="36"/>
        <v>28</v>
      </c>
      <c r="E379" s="185">
        <f>IF(AND(Eingabe!$AN$5&lt;&gt;"",Eingabe!$AN$5&lt;=365),12,IF(AND(Eingabe!$AN$5&lt;&gt;"",Eingabe!$AN$5&gt;365),12,IF(Eingabe!$AN$5="","","Fehler")))</f>
        <v>12</v>
      </c>
      <c r="F379" s="240" t="str">
        <f>IF(Eingabe!$T$7&lt;&gt;"",Eingabe!$T$7,"")</f>
        <v/>
      </c>
      <c r="G379" s="187" t="str">
        <f t="shared" si="37"/>
        <v/>
      </c>
      <c r="H379" s="153" t="str">
        <f>IF(AND(Eingabe!$AN$5&gt;365,Eingabe!$AU44&lt;&gt;"",Eingabe!$AV44&lt;&gt;"",Eingabe!$AW44&lt;&gt;"",Eingabe!$AX44&lt;&gt;""),"OK SJ",IF(AND(Eingabe!$AN$5&lt;=365,Eingabe!$AU45&lt;&gt;"",Eingabe!$AV45&lt;&gt;"",Eingabe!$AW45&lt;&gt;"",Eingabe!$AX45&lt;&gt;""),"OK","Daten unvollst."))</f>
        <v>Daten unvollst.</v>
      </c>
      <c r="I379" s="171">
        <f>IF(Eingabe!$AN$5&gt;365,Eingabe!$AU44,Eingabe!$AU45)</f>
        <v>0</v>
      </c>
      <c r="J379" s="190">
        <f>IF(Eingabe!$AN$5&gt;365,Eingabe!$AV44,Eingabe!$AV45)</f>
        <v>0</v>
      </c>
      <c r="K379" s="194">
        <f>IF(Eingabe!$AN$5&gt;365,Eingabe!$AW44,Eingabe!$AW45)</f>
        <v>0</v>
      </c>
      <c r="L379" s="172">
        <f>IF(Eingabe!$AN$5&gt;365,Eingabe!$AX44,Eingabe!$AX45)</f>
        <v>0</v>
      </c>
      <c r="M379" s="272" t="str">
        <f t="shared" si="38"/>
        <v>Daten unvollst.</v>
      </c>
      <c r="N379" s="196" t="str">
        <f t="shared" si="39"/>
        <v>Daten</v>
      </c>
      <c r="O379" s="104" t="str">
        <f t="shared" si="40"/>
        <v>Daten</v>
      </c>
      <c r="P379" s="200">
        <f t="shared" si="41"/>
        <v>0</v>
      </c>
      <c r="Q379" s="154">
        <f t="shared" si="42"/>
        <v>0</v>
      </c>
    </row>
    <row r="380" spans="2:17" x14ac:dyDescent="0.25">
      <c r="B380" s="103">
        <v>364</v>
      </c>
      <c r="C380" s="185">
        <f>IF(Eingabe!$AN$5&gt;365,C379+1,C379+1)</f>
        <v>29</v>
      </c>
      <c r="D380" s="164">
        <f t="shared" si="36"/>
        <v>29</v>
      </c>
      <c r="E380" s="185">
        <f>IF(AND(Eingabe!$AN$5&lt;&gt;"",Eingabe!$AN$5&lt;=365),12,IF(AND(Eingabe!$AN$5&lt;&gt;"",Eingabe!$AN$5&gt;365),12,IF(Eingabe!$AN$5="","","Fehler")))</f>
        <v>12</v>
      </c>
      <c r="F380" s="240" t="str">
        <f>IF(Eingabe!$T$7&lt;&gt;"",Eingabe!$T$7,"")</f>
        <v/>
      </c>
      <c r="G380" s="187" t="str">
        <f t="shared" si="37"/>
        <v/>
      </c>
      <c r="H380" s="153" t="str">
        <f>IF(AND(Eingabe!$AN$5&gt;365,Eingabe!$AU45&lt;&gt;"",Eingabe!$AV45&lt;&gt;"",Eingabe!$AW45&lt;&gt;"",Eingabe!$AX45&lt;&gt;""),"OK SJ",IF(AND(Eingabe!$AN$5&lt;=365,Eingabe!$AU46&lt;&gt;"",Eingabe!$AV46&lt;&gt;"",Eingabe!$AW46&lt;&gt;"",Eingabe!$AX46&lt;&gt;""),"OK","Daten unvollst."))</f>
        <v>Daten unvollst.</v>
      </c>
      <c r="I380" s="171">
        <f>IF(Eingabe!$AN$5&gt;365,Eingabe!$AU45,Eingabe!$AU46)</f>
        <v>0</v>
      </c>
      <c r="J380" s="190">
        <f>IF(Eingabe!$AN$5&gt;365,Eingabe!$AV45,Eingabe!$AV46)</f>
        <v>0</v>
      </c>
      <c r="K380" s="194">
        <f>IF(Eingabe!$AN$5&gt;365,Eingabe!$AW45,Eingabe!$AW46)</f>
        <v>0</v>
      </c>
      <c r="L380" s="172">
        <f>IF(Eingabe!$AN$5&gt;365,Eingabe!$AX45,Eingabe!$AX46)</f>
        <v>0</v>
      </c>
      <c r="M380" s="272" t="str">
        <f t="shared" si="38"/>
        <v>Daten unvollst.</v>
      </c>
      <c r="N380" s="196" t="str">
        <f t="shared" si="39"/>
        <v>Daten</v>
      </c>
      <c r="O380" s="104" t="str">
        <f t="shared" si="40"/>
        <v>Daten</v>
      </c>
      <c r="P380" s="200">
        <f t="shared" si="41"/>
        <v>0</v>
      </c>
      <c r="Q380" s="154">
        <f t="shared" si="42"/>
        <v>0</v>
      </c>
    </row>
    <row r="381" spans="2:17" x14ac:dyDescent="0.25">
      <c r="B381" s="103">
        <v>365</v>
      </c>
      <c r="C381" s="185">
        <f>IF(Eingabe!$AN$5&gt;365,C380+1,C380+1)</f>
        <v>30</v>
      </c>
      <c r="D381" s="164">
        <f t="shared" si="36"/>
        <v>30</v>
      </c>
      <c r="E381" s="185">
        <f>IF(AND(Eingabe!$AN$5&lt;&gt;"",Eingabe!$AN$5&lt;=365),12,IF(AND(Eingabe!$AN$5&lt;&gt;"",Eingabe!$AN$5&gt;365),12,IF(Eingabe!$AN$5="","","Fehler")))</f>
        <v>12</v>
      </c>
      <c r="F381" s="240" t="str">
        <f>IF(Eingabe!$T$7&lt;&gt;"",Eingabe!$T$7,"")</f>
        <v/>
      </c>
      <c r="G381" s="187" t="str">
        <f t="shared" si="37"/>
        <v/>
      </c>
      <c r="H381" s="153" t="str">
        <f>IF(AND(Eingabe!$AN$5&gt;365,Eingabe!$AU46&lt;&gt;"",Eingabe!$AV46&lt;&gt;"",Eingabe!$AW46&lt;&gt;"",Eingabe!$AX46&lt;&gt;""),"OK SJ",IF(AND(Eingabe!$AN$5&lt;=365,Eingabe!$AU47&lt;&gt;"",Eingabe!$AV47&lt;&gt;"",Eingabe!$AW47&lt;&gt;"",Eingabe!$AX47&lt;&gt;""),"OK","Daten unvollst."))</f>
        <v>Daten unvollst.</v>
      </c>
      <c r="I381" s="171">
        <f>IF(Eingabe!$AN$5&gt;365,Eingabe!$AU46,Eingabe!$AU47)</f>
        <v>0</v>
      </c>
      <c r="J381" s="190">
        <f>IF(Eingabe!$AN$5&gt;365,Eingabe!$AV46,Eingabe!$AV47)</f>
        <v>0</v>
      </c>
      <c r="K381" s="194">
        <f>IF(Eingabe!$AN$5&gt;365,Eingabe!$AW46,Eingabe!$AW47)</f>
        <v>0</v>
      </c>
      <c r="L381" s="172">
        <f>IF(Eingabe!$AN$5&gt;365,Eingabe!$AX46,Eingabe!$AX47)</f>
        <v>0</v>
      </c>
      <c r="M381" s="272" t="str">
        <f t="shared" si="38"/>
        <v>Daten unvollst.</v>
      </c>
      <c r="N381" s="196" t="str">
        <f t="shared" si="39"/>
        <v>Daten</v>
      </c>
      <c r="O381" s="104" t="str">
        <f t="shared" si="40"/>
        <v>Daten</v>
      </c>
      <c r="P381" s="200">
        <f t="shared" si="41"/>
        <v>0</v>
      </c>
      <c r="Q381" s="154">
        <f t="shared" si="42"/>
        <v>0</v>
      </c>
    </row>
    <row r="382" spans="2:17" ht="15.75" thickBot="1" x14ac:dyDescent="0.3">
      <c r="B382" s="105">
        <v>366</v>
      </c>
      <c r="C382" s="185">
        <f>IF(Eingabe!$AN$5&gt;365,C381+1,"kein SJ")</f>
        <v>31</v>
      </c>
      <c r="D382" s="165">
        <f t="shared" si="36"/>
        <v>31</v>
      </c>
      <c r="E382" s="185">
        <f>IF(AND(Eingabe!$AN$5&lt;&gt;"",Eingabe!$AN$5&lt;=365),"kein SJ",IF(AND(Eingabe!$AN$5&lt;&gt;"",Eingabe!$AN$5&gt;365),12,IF(Eingabe!$AN$5="","","Fehler")))</f>
        <v>12</v>
      </c>
      <c r="F382" s="241" t="str">
        <f>IF(Eingabe!$T$7&lt;&gt;"",IF(Eingabe!$AN$5&gt;365,Eingabe!$T$7,"kein SJ"),"")</f>
        <v/>
      </c>
      <c r="G382" s="213" t="str">
        <f>IF(AND(D382&lt;&gt;"",E382&lt;&gt;"",F382&lt;&gt;"",D382&lt;&gt;"kein SJ",E382&lt;&gt;"kein SJ",F382&lt;&gt;"kein SJ"),CONCATENATE(TEXT(D382,"00"),".",TEXT(E382,"00"),".",F382),IF(AND(D382="kein SJ",E382="kein SJ",F382="kein SJ"),"kein SJ",""))</f>
        <v/>
      </c>
      <c r="H382" s="166" t="str">
        <f>IF(Eingabe!$AN$5&lt;=365,"kein SJ",IF(AND(Eingabe!$AN$5&gt;365,Eingabe!$AU47&lt;&gt;"",Eingabe!$AV47&lt;&gt;"",Eingabe!$AW47&lt;&gt;"",Eingabe!$AX47&lt;&gt;""),"OK SJ","Daten unvollst."))</f>
        <v>Daten unvollst.</v>
      </c>
      <c r="I382" s="173">
        <f>IF(Eingabe!$AN$5&gt;365,Eingabe!$AU47,"kein SJ")</f>
        <v>0</v>
      </c>
      <c r="J382" s="190">
        <f>IF(Eingabe!$AN$5&gt;365,Eingabe!$AV47,"kein SJ")</f>
        <v>0</v>
      </c>
      <c r="K382" s="195">
        <f>IF(Eingabe!$AN$5&gt;365,Eingabe!$AW47,"kein SJ")</f>
        <v>0</v>
      </c>
      <c r="L382" s="174">
        <f>IF(Eingabe!$AN$5&gt;365,Eingabe!$AX47,"kein SJ")</f>
        <v>0</v>
      </c>
      <c r="M382" s="273" t="str">
        <f t="shared" si="38"/>
        <v>Daten unvollst.</v>
      </c>
      <c r="N382" s="196" t="str">
        <f t="shared" si="39"/>
        <v>Daten</v>
      </c>
      <c r="O382" s="106" t="str">
        <f t="shared" si="40"/>
        <v>Daten</v>
      </c>
      <c r="P382" s="212" t="str">
        <f>IF(Eingabe!$AN$5=366,IF(N382="TWT",1,0),IF(Eingabe!$AN$5&lt;=366,"kein SJ",""))</f>
        <v/>
      </c>
      <c r="Q382" s="154">
        <f>IF(AND(N382="TWT",N382&lt;&gt;"kein SJ"),O382,IF(N382="kein SJ","kein SJ",0))</f>
        <v>0</v>
      </c>
    </row>
    <row r="383" spans="2:17" x14ac:dyDescent="0.25">
      <c r="C383" s="214"/>
      <c r="D383" s="1"/>
      <c r="E383" s="214"/>
      <c r="F383" s="1"/>
      <c r="G383" s="1"/>
      <c r="H383" s="1"/>
      <c r="J383" s="151"/>
      <c r="M383" s="151"/>
      <c r="N383" s="151"/>
      <c r="P383" s="151"/>
      <c r="Q383" s="151"/>
    </row>
    <row r="384" spans="2:17" x14ac:dyDescent="0.25">
      <c r="C384" s="1"/>
      <c r="D384" s="1"/>
      <c r="E384" s="1"/>
      <c r="F384" s="1"/>
      <c r="G384" s="1"/>
      <c r="H384" s="1"/>
    </row>
    <row r="385" spans="3:8" x14ac:dyDescent="0.25">
      <c r="C385" s="1"/>
      <c r="D385" s="1"/>
      <c r="E385" s="1"/>
      <c r="F385" s="1"/>
      <c r="G385" s="1"/>
      <c r="H385" s="1"/>
    </row>
    <row r="386" spans="3:8" x14ac:dyDescent="0.25">
      <c r="C386" s="1"/>
      <c r="D386" s="1"/>
      <c r="E386" s="1"/>
      <c r="F386" s="1"/>
      <c r="G386" s="1"/>
      <c r="H386" s="1"/>
    </row>
    <row r="387" spans="3:8" x14ac:dyDescent="0.25">
      <c r="C387" s="1"/>
      <c r="D387" s="1"/>
      <c r="E387" s="1"/>
      <c r="F387" s="1"/>
      <c r="G387" s="1"/>
      <c r="H387" s="1"/>
    </row>
    <row r="388" spans="3:8" x14ac:dyDescent="0.25">
      <c r="C388" s="1"/>
      <c r="D388" s="1"/>
      <c r="E388" s="1"/>
      <c r="F388" s="1"/>
      <c r="G388" s="1"/>
      <c r="H388" s="1"/>
    </row>
  </sheetData>
  <sheetProtection password="B39A" sheet="1" objects="1" scenarios="1"/>
  <mergeCells count="3">
    <mergeCell ref="I12:L12"/>
    <mergeCell ref="B14:B16"/>
    <mergeCell ref="B12:H12"/>
  </mergeCells>
  <pageMargins left="0.70866141732283472" right="0.70866141732283472"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2"/>
  <sheetViews>
    <sheetView workbookViewId="0">
      <selection activeCell="L7" sqref="L7"/>
    </sheetView>
  </sheetViews>
  <sheetFormatPr baseColWidth="10" defaultRowHeight="15" x14ac:dyDescent="0.25"/>
  <cols>
    <col min="1" max="1" width="0.85546875" customWidth="1"/>
    <col min="3" max="3" width="17.5703125" customWidth="1"/>
  </cols>
  <sheetData>
    <row r="1" spans="2:4" ht="6" customHeight="1" x14ac:dyDescent="0.25"/>
    <row r="2" spans="2:4" ht="20.25" customHeight="1" thickBot="1" x14ac:dyDescent="0.4">
      <c r="B2" s="146" t="s">
        <v>77</v>
      </c>
    </row>
    <row r="3" spans="2:4" ht="15.75" thickBot="1" x14ac:dyDescent="0.3">
      <c r="B3" s="107" t="s">
        <v>45</v>
      </c>
      <c r="C3" s="108" t="s">
        <v>46</v>
      </c>
      <c r="D3" s="109" t="s">
        <v>47</v>
      </c>
    </row>
    <row r="4" spans="2:4" x14ac:dyDescent="0.25">
      <c r="B4" s="103">
        <v>2012</v>
      </c>
      <c r="C4" s="101">
        <v>1</v>
      </c>
      <c r="D4" s="104">
        <f>IF(C4,366,365)</f>
        <v>366</v>
      </c>
    </row>
    <row r="5" spans="2:4" x14ac:dyDescent="0.25">
      <c r="B5" s="103">
        <v>2013</v>
      </c>
      <c r="C5" s="101">
        <v>0</v>
      </c>
      <c r="D5" s="104">
        <f t="shared" ref="D5:D68" si="0">IF(C5,366,365)</f>
        <v>365</v>
      </c>
    </row>
    <row r="6" spans="2:4" x14ac:dyDescent="0.25">
      <c r="B6" s="103">
        <v>2014</v>
      </c>
      <c r="C6" s="101">
        <v>0</v>
      </c>
      <c r="D6" s="104">
        <f t="shared" si="0"/>
        <v>365</v>
      </c>
    </row>
    <row r="7" spans="2:4" x14ac:dyDescent="0.25">
      <c r="B7" s="103">
        <v>2015</v>
      </c>
      <c r="C7" s="101">
        <v>0</v>
      </c>
      <c r="D7" s="104">
        <f t="shared" si="0"/>
        <v>365</v>
      </c>
    </row>
    <row r="8" spans="2:4" x14ac:dyDescent="0.25">
      <c r="B8" s="103">
        <v>2016</v>
      </c>
      <c r="C8" s="101">
        <v>1</v>
      </c>
      <c r="D8" s="104">
        <f t="shared" si="0"/>
        <v>366</v>
      </c>
    </row>
    <row r="9" spans="2:4" x14ac:dyDescent="0.25">
      <c r="B9" s="103">
        <v>2017</v>
      </c>
      <c r="C9" s="101">
        <v>0</v>
      </c>
      <c r="D9" s="104">
        <f t="shared" si="0"/>
        <v>365</v>
      </c>
    </row>
    <row r="10" spans="2:4" x14ac:dyDescent="0.25">
      <c r="B10" s="103">
        <v>2018</v>
      </c>
      <c r="C10" s="101">
        <v>0</v>
      </c>
      <c r="D10" s="104">
        <f t="shared" si="0"/>
        <v>365</v>
      </c>
    </row>
    <row r="11" spans="2:4" x14ac:dyDescent="0.25">
      <c r="B11" s="103">
        <v>2019</v>
      </c>
      <c r="C11" s="101">
        <v>0</v>
      </c>
      <c r="D11" s="104">
        <f t="shared" si="0"/>
        <v>365</v>
      </c>
    </row>
    <row r="12" spans="2:4" x14ac:dyDescent="0.25">
      <c r="B12" s="103">
        <v>2020</v>
      </c>
      <c r="C12" s="101">
        <v>1</v>
      </c>
      <c r="D12" s="104">
        <f t="shared" si="0"/>
        <v>366</v>
      </c>
    </row>
    <row r="13" spans="2:4" x14ac:dyDescent="0.25">
      <c r="B13" s="103">
        <v>2021</v>
      </c>
      <c r="C13" s="101">
        <v>0</v>
      </c>
      <c r="D13" s="104">
        <f t="shared" si="0"/>
        <v>365</v>
      </c>
    </row>
    <row r="14" spans="2:4" x14ac:dyDescent="0.25">
      <c r="B14" s="103">
        <v>2022</v>
      </c>
      <c r="C14" s="101">
        <v>0</v>
      </c>
      <c r="D14" s="104">
        <f t="shared" si="0"/>
        <v>365</v>
      </c>
    </row>
    <row r="15" spans="2:4" x14ac:dyDescent="0.25">
      <c r="B15" s="103">
        <v>2023</v>
      </c>
      <c r="C15" s="101">
        <v>0</v>
      </c>
      <c r="D15" s="104">
        <f t="shared" si="0"/>
        <v>365</v>
      </c>
    </row>
    <row r="16" spans="2:4" x14ac:dyDescent="0.25">
      <c r="B16" s="103">
        <v>2024</v>
      </c>
      <c r="C16" s="101">
        <v>1</v>
      </c>
      <c r="D16" s="104">
        <f t="shared" si="0"/>
        <v>366</v>
      </c>
    </row>
    <row r="17" spans="2:4" x14ac:dyDescent="0.25">
      <c r="B17" s="103">
        <v>2025</v>
      </c>
      <c r="C17" s="101">
        <v>0</v>
      </c>
      <c r="D17" s="104">
        <f t="shared" si="0"/>
        <v>365</v>
      </c>
    </row>
    <row r="18" spans="2:4" x14ac:dyDescent="0.25">
      <c r="B18" s="103">
        <v>2026</v>
      </c>
      <c r="C18" s="101">
        <v>0</v>
      </c>
      <c r="D18" s="104">
        <f t="shared" si="0"/>
        <v>365</v>
      </c>
    </row>
    <row r="19" spans="2:4" x14ac:dyDescent="0.25">
      <c r="B19" s="103">
        <v>2027</v>
      </c>
      <c r="C19" s="101">
        <v>0</v>
      </c>
      <c r="D19" s="104">
        <f t="shared" si="0"/>
        <v>365</v>
      </c>
    </row>
    <row r="20" spans="2:4" x14ac:dyDescent="0.25">
      <c r="B20" s="103">
        <v>2028</v>
      </c>
      <c r="C20" s="101">
        <v>1</v>
      </c>
      <c r="D20" s="104">
        <f t="shared" si="0"/>
        <v>366</v>
      </c>
    </row>
    <row r="21" spans="2:4" x14ac:dyDescent="0.25">
      <c r="B21" s="103">
        <v>2029</v>
      </c>
      <c r="C21" s="101">
        <v>0</v>
      </c>
      <c r="D21" s="104">
        <f t="shared" si="0"/>
        <v>365</v>
      </c>
    </row>
    <row r="22" spans="2:4" x14ac:dyDescent="0.25">
      <c r="B22" s="103">
        <v>2030</v>
      </c>
      <c r="C22" s="101">
        <v>0</v>
      </c>
      <c r="D22" s="104">
        <f t="shared" si="0"/>
        <v>365</v>
      </c>
    </row>
    <row r="23" spans="2:4" x14ac:dyDescent="0.25">
      <c r="B23" s="103">
        <v>2031</v>
      </c>
      <c r="C23" s="101">
        <v>0</v>
      </c>
      <c r="D23" s="104">
        <f t="shared" si="0"/>
        <v>365</v>
      </c>
    </row>
    <row r="24" spans="2:4" x14ac:dyDescent="0.25">
      <c r="B24" s="103">
        <v>2032</v>
      </c>
      <c r="C24" s="101">
        <v>1</v>
      </c>
      <c r="D24" s="104">
        <f t="shared" si="0"/>
        <v>366</v>
      </c>
    </row>
    <row r="25" spans="2:4" x14ac:dyDescent="0.25">
      <c r="B25" s="103">
        <v>2033</v>
      </c>
      <c r="C25" s="101">
        <v>0</v>
      </c>
      <c r="D25" s="104">
        <f t="shared" si="0"/>
        <v>365</v>
      </c>
    </row>
    <row r="26" spans="2:4" x14ac:dyDescent="0.25">
      <c r="B26" s="103">
        <v>2034</v>
      </c>
      <c r="C26" s="101">
        <v>0</v>
      </c>
      <c r="D26" s="104">
        <f t="shared" si="0"/>
        <v>365</v>
      </c>
    </row>
    <row r="27" spans="2:4" x14ac:dyDescent="0.25">
      <c r="B27" s="103">
        <v>2035</v>
      </c>
      <c r="C27" s="101">
        <v>0</v>
      </c>
      <c r="D27" s="104">
        <f t="shared" si="0"/>
        <v>365</v>
      </c>
    </row>
    <row r="28" spans="2:4" x14ac:dyDescent="0.25">
      <c r="B28" s="103">
        <v>2036</v>
      </c>
      <c r="C28" s="101">
        <v>1</v>
      </c>
      <c r="D28" s="104">
        <f t="shared" si="0"/>
        <v>366</v>
      </c>
    </row>
    <row r="29" spans="2:4" x14ac:dyDescent="0.25">
      <c r="B29" s="103">
        <v>2037</v>
      </c>
      <c r="C29" s="101">
        <v>0</v>
      </c>
      <c r="D29" s="104">
        <f t="shared" si="0"/>
        <v>365</v>
      </c>
    </row>
    <row r="30" spans="2:4" x14ac:dyDescent="0.25">
      <c r="B30" s="103">
        <v>2038</v>
      </c>
      <c r="C30" s="101">
        <v>0</v>
      </c>
      <c r="D30" s="104">
        <f t="shared" si="0"/>
        <v>365</v>
      </c>
    </row>
    <row r="31" spans="2:4" x14ac:dyDescent="0.25">
      <c r="B31" s="103">
        <v>2039</v>
      </c>
      <c r="C31" s="101">
        <v>0</v>
      </c>
      <c r="D31" s="104">
        <f t="shared" si="0"/>
        <v>365</v>
      </c>
    </row>
    <row r="32" spans="2:4" x14ac:dyDescent="0.25">
      <c r="B32" s="103">
        <v>2040</v>
      </c>
      <c r="C32" s="101">
        <v>1</v>
      </c>
      <c r="D32" s="104">
        <f t="shared" si="0"/>
        <v>366</v>
      </c>
    </row>
    <row r="33" spans="2:4" x14ac:dyDescent="0.25">
      <c r="B33" s="103">
        <v>2041</v>
      </c>
      <c r="C33" s="101">
        <v>0</v>
      </c>
      <c r="D33" s="104">
        <f t="shared" si="0"/>
        <v>365</v>
      </c>
    </row>
    <row r="34" spans="2:4" x14ac:dyDescent="0.25">
      <c r="B34" s="103">
        <v>2042</v>
      </c>
      <c r="C34" s="101">
        <v>0</v>
      </c>
      <c r="D34" s="104">
        <f t="shared" si="0"/>
        <v>365</v>
      </c>
    </row>
    <row r="35" spans="2:4" x14ac:dyDescent="0.25">
      <c r="B35" s="103">
        <v>2043</v>
      </c>
      <c r="C35" s="101">
        <v>0</v>
      </c>
      <c r="D35" s="104">
        <f t="shared" si="0"/>
        <v>365</v>
      </c>
    </row>
    <row r="36" spans="2:4" x14ac:dyDescent="0.25">
      <c r="B36" s="103">
        <v>2044</v>
      </c>
      <c r="C36" s="101">
        <v>1</v>
      </c>
      <c r="D36" s="104">
        <f t="shared" si="0"/>
        <v>366</v>
      </c>
    </row>
    <row r="37" spans="2:4" x14ac:dyDescent="0.25">
      <c r="B37" s="103">
        <v>2045</v>
      </c>
      <c r="C37" s="101">
        <v>0</v>
      </c>
      <c r="D37" s="104">
        <f t="shared" si="0"/>
        <v>365</v>
      </c>
    </row>
    <row r="38" spans="2:4" x14ac:dyDescent="0.25">
      <c r="B38" s="103">
        <v>2046</v>
      </c>
      <c r="C38" s="101">
        <v>0</v>
      </c>
      <c r="D38" s="104">
        <f t="shared" si="0"/>
        <v>365</v>
      </c>
    </row>
    <row r="39" spans="2:4" x14ac:dyDescent="0.25">
      <c r="B39" s="103">
        <v>2047</v>
      </c>
      <c r="C39" s="101">
        <v>0</v>
      </c>
      <c r="D39" s="104">
        <f t="shared" si="0"/>
        <v>365</v>
      </c>
    </row>
    <row r="40" spans="2:4" x14ac:dyDescent="0.25">
      <c r="B40" s="103">
        <v>2048</v>
      </c>
      <c r="C40" s="101">
        <v>1</v>
      </c>
      <c r="D40" s="104">
        <f t="shared" si="0"/>
        <v>366</v>
      </c>
    </row>
    <row r="41" spans="2:4" x14ac:dyDescent="0.25">
      <c r="B41" s="103">
        <v>2049</v>
      </c>
      <c r="C41" s="101">
        <v>0</v>
      </c>
      <c r="D41" s="104">
        <f t="shared" si="0"/>
        <v>365</v>
      </c>
    </row>
    <row r="42" spans="2:4" x14ac:dyDescent="0.25">
      <c r="B42" s="103">
        <v>2050</v>
      </c>
      <c r="C42" s="101">
        <v>0</v>
      </c>
      <c r="D42" s="104">
        <f t="shared" si="0"/>
        <v>365</v>
      </c>
    </row>
    <row r="43" spans="2:4" x14ac:dyDescent="0.25">
      <c r="B43" s="103">
        <v>2051</v>
      </c>
      <c r="C43" s="101">
        <v>0</v>
      </c>
      <c r="D43" s="104">
        <f t="shared" si="0"/>
        <v>365</v>
      </c>
    </row>
    <row r="44" spans="2:4" x14ac:dyDescent="0.25">
      <c r="B44" s="103">
        <v>2052</v>
      </c>
      <c r="C44" s="101">
        <v>1</v>
      </c>
      <c r="D44" s="104">
        <f t="shared" si="0"/>
        <v>366</v>
      </c>
    </row>
    <row r="45" spans="2:4" x14ac:dyDescent="0.25">
      <c r="B45" s="103">
        <v>2053</v>
      </c>
      <c r="C45" s="101">
        <v>0</v>
      </c>
      <c r="D45" s="104">
        <f t="shared" si="0"/>
        <v>365</v>
      </c>
    </row>
    <row r="46" spans="2:4" x14ac:dyDescent="0.25">
      <c r="B46" s="103">
        <v>2054</v>
      </c>
      <c r="C46" s="101">
        <v>0</v>
      </c>
      <c r="D46" s="104">
        <f t="shared" si="0"/>
        <v>365</v>
      </c>
    </row>
    <row r="47" spans="2:4" x14ac:dyDescent="0.25">
      <c r="B47" s="103">
        <v>2055</v>
      </c>
      <c r="C47" s="101">
        <v>0</v>
      </c>
      <c r="D47" s="104">
        <f t="shared" si="0"/>
        <v>365</v>
      </c>
    </row>
    <row r="48" spans="2:4" x14ac:dyDescent="0.25">
      <c r="B48" s="103">
        <v>2056</v>
      </c>
      <c r="C48" s="101">
        <v>1</v>
      </c>
      <c r="D48" s="104">
        <f t="shared" si="0"/>
        <v>366</v>
      </c>
    </row>
    <row r="49" spans="2:4" x14ac:dyDescent="0.25">
      <c r="B49" s="103">
        <v>2057</v>
      </c>
      <c r="C49" s="101">
        <v>0</v>
      </c>
      <c r="D49" s="104">
        <f t="shared" si="0"/>
        <v>365</v>
      </c>
    </row>
    <row r="50" spans="2:4" x14ac:dyDescent="0.25">
      <c r="B50" s="103">
        <v>2058</v>
      </c>
      <c r="C50" s="101">
        <v>0</v>
      </c>
      <c r="D50" s="104">
        <f t="shared" si="0"/>
        <v>365</v>
      </c>
    </row>
    <row r="51" spans="2:4" x14ac:dyDescent="0.25">
      <c r="B51" s="103">
        <v>2059</v>
      </c>
      <c r="C51" s="101">
        <v>0</v>
      </c>
      <c r="D51" s="104">
        <f t="shared" si="0"/>
        <v>365</v>
      </c>
    </row>
    <row r="52" spans="2:4" x14ac:dyDescent="0.25">
      <c r="B52" s="103">
        <v>2060</v>
      </c>
      <c r="C52" s="101">
        <v>1</v>
      </c>
      <c r="D52" s="104">
        <f t="shared" si="0"/>
        <v>366</v>
      </c>
    </row>
    <row r="53" spans="2:4" x14ac:dyDescent="0.25">
      <c r="B53" s="103">
        <v>2061</v>
      </c>
      <c r="C53" s="101">
        <v>0</v>
      </c>
      <c r="D53" s="104">
        <f t="shared" si="0"/>
        <v>365</v>
      </c>
    </row>
    <row r="54" spans="2:4" x14ac:dyDescent="0.25">
      <c r="B54" s="103">
        <v>2062</v>
      </c>
      <c r="C54" s="101">
        <v>0</v>
      </c>
      <c r="D54" s="104">
        <f t="shared" si="0"/>
        <v>365</v>
      </c>
    </row>
    <row r="55" spans="2:4" x14ac:dyDescent="0.25">
      <c r="B55" s="103">
        <v>2063</v>
      </c>
      <c r="C55" s="101">
        <v>0</v>
      </c>
      <c r="D55" s="104">
        <f t="shared" si="0"/>
        <v>365</v>
      </c>
    </row>
    <row r="56" spans="2:4" x14ac:dyDescent="0.25">
      <c r="B56" s="103">
        <v>2064</v>
      </c>
      <c r="C56" s="101">
        <v>1</v>
      </c>
      <c r="D56" s="104">
        <f t="shared" si="0"/>
        <v>366</v>
      </c>
    </row>
    <row r="57" spans="2:4" x14ac:dyDescent="0.25">
      <c r="B57" s="103">
        <v>2065</v>
      </c>
      <c r="C57" s="101">
        <v>0</v>
      </c>
      <c r="D57" s="104">
        <f t="shared" si="0"/>
        <v>365</v>
      </c>
    </row>
    <row r="58" spans="2:4" x14ac:dyDescent="0.25">
      <c r="B58" s="103">
        <v>2066</v>
      </c>
      <c r="C58" s="101">
        <v>0</v>
      </c>
      <c r="D58" s="104">
        <f t="shared" si="0"/>
        <v>365</v>
      </c>
    </row>
    <row r="59" spans="2:4" x14ac:dyDescent="0.25">
      <c r="B59" s="103">
        <v>2067</v>
      </c>
      <c r="C59" s="101">
        <v>0</v>
      </c>
      <c r="D59" s="104">
        <f t="shared" si="0"/>
        <v>365</v>
      </c>
    </row>
    <row r="60" spans="2:4" x14ac:dyDescent="0.25">
      <c r="B60" s="103">
        <v>2068</v>
      </c>
      <c r="C60" s="101">
        <v>1</v>
      </c>
      <c r="D60" s="104">
        <f t="shared" si="0"/>
        <v>366</v>
      </c>
    </row>
    <row r="61" spans="2:4" x14ac:dyDescent="0.25">
      <c r="B61" s="103">
        <v>2069</v>
      </c>
      <c r="C61" s="101">
        <v>0</v>
      </c>
      <c r="D61" s="104">
        <f t="shared" si="0"/>
        <v>365</v>
      </c>
    </row>
    <row r="62" spans="2:4" x14ac:dyDescent="0.25">
      <c r="B62" s="103">
        <v>2070</v>
      </c>
      <c r="C62" s="101">
        <v>0</v>
      </c>
      <c r="D62" s="104">
        <f t="shared" si="0"/>
        <v>365</v>
      </c>
    </row>
    <row r="63" spans="2:4" x14ac:dyDescent="0.25">
      <c r="B63" s="103">
        <v>2071</v>
      </c>
      <c r="C63" s="101">
        <v>0</v>
      </c>
      <c r="D63" s="104">
        <f t="shared" si="0"/>
        <v>365</v>
      </c>
    </row>
    <row r="64" spans="2:4" x14ac:dyDescent="0.25">
      <c r="B64" s="103">
        <v>2072</v>
      </c>
      <c r="C64" s="101">
        <v>1</v>
      </c>
      <c r="D64" s="104">
        <f t="shared" si="0"/>
        <v>366</v>
      </c>
    </row>
    <row r="65" spans="2:4" x14ac:dyDescent="0.25">
      <c r="B65" s="103">
        <v>2073</v>
      </c>
      <c r="C65" s="101">
        <v>0</v>
      </c>
      <c r="D65" s="104">
        <f t="shared" si="0"/>
        <v>365</v>
      </c>
    </row>
    <row r="66" spans="2:4" x14ac:dyDescent="0.25">
      <c r="B66" s="103">
        <v>2074</v>
      </c>
      <c r="C66" s="101">
        <v>0</v>
      </c>
      <c r="D66" s="104">
        <f t="shared" si="0"/>
        <v>365</v>
      </c>
    </row>
    <row r="67" spans="2:4" x14ac:dyDescent="0.25">
      <c r="B67" s="103">
        <v>2075</v>
      </c>
      <c r="C67" s="101">
        <v>0</v>
      </c>
      <c r="D67" s="104">
        <f t="shared" si="0"/>
        <v>365</v>
      </c>
    </row>
    <row r="68" spans="2:4" x14ac:dyDescent="0.25">
      <c r="B68" s="103">
        <v>2076</v>
      </c>
      <c r="C68" s="101">
        <v>1</v>
      </c>
      <c r="D68" s="104">
        <f t="shared" si="0"/>
        <v>366</v>
      </c>
    </row>
    <row r="69" spans="2:4" x14ac:dyDescent="0.25">
      <c r="B69" s="103">
        <v>2077</v>
      </c>
      <c r="C69" s="101">
        <v>0</v>
      </c>
      <c r="D69" s="104">
        <f t="shared" ref="D69:D92" si="1">IF(C69,366,365)</f>
        <v>365</v>
      </c>
    </row>
    <row r="70" spans="2:4" x14ac:dyDescent="0.25">
      <c r="B70" s="103">
        <v>2078</v>
      </c>
      <c r="C70" s="101">
        <v>0</v>
      </c>
      <c r="D70" s="104">
        <f t="shared" si="1"/>
        <v>365</v>
      </c>
    </row>
    <row r="71" spans="2:4" x14ac:dyDescent="0.25">
      <c r="B71" s="103">
        <v>2079</v>
      </c>
      <c r="C71" s="101">
        <v>0</v>
      </c>
      <c r="D71" s="104">
        <f t="shared" si="1"/>
        <v>365</v>
      </c>
    </row>
    <row r="72" spans="2:4" x14ac:dyDescent="0.25">
      <c r="B72" s="103">
        <v>2080</v>
      </c>
      <c r="C72" s="101">
        <v>1</v>
      </c>
      <c r="D72" s="104">
        <f t="shared" si="1"/>
        <v>366</v>
      </c>
    </row>
    <row r="73" spans="2:4" x14ac:dyDescent="0.25">
      <c r="B73" s="103">
        <v>2081</v>
      </c>
      <c r="C73" s="101">
        <v>0</v>
      </c>
      <c r="D73" s="104">
        <f t="shared" si="1"/>
        <v>365</v>
      </c>
    </row>
    <row r="74" spans="2:4" x14ac:dyDescent="0.25">
      <c r="B74" s="103">
        <v>2082</v>
      </c>
      <c r="C74" s="101">
        <v>0</v>
      </c>
      <c r="D74" s="104">
        <f t="shared" si="1"/>
        <v>365</v>
      </c>
    </row>
    <row r="75" spans="2:4" x14ac:dyDescent="0.25">
      <c r="B75" s="103">
        <v>2083</v>
      </c>
      <c r="C75" s="101">
        <v>0</v>
      </c>
      <c r="D75" s="104">
        <f t="shared" si="1"/>
        <v>365</v>
      </c>
    </row>
    <row r="76" spans="2:4" x14ac:dyDescent="0.25">
      <c r="B76" s="103">
        <v>2084</v>
      </c>
      <c r="C76" s="101">
        <v>1</v>
      </c>
      <c r="D76" s="104">
        <f t="shared" si="1"/>
        <v>366</v>
      </c>
    </row>
    <row r="77" spans="2:4" x14ac:dyDescent="0.25">
      <c r="B77" s="103">
        <v>2085</v>
      </c>
      <c r="C77" s="101">
        <v>0</v>
      </c>
      <c r="D77" s="104">
        <f t="shared" si="1"/>
        <v>365</v>
      </c>
    </row>
    <row r="78" spans="2:4" x14ac:dyDescent="0.25">
      <c r="B78" s="103">
        <v>2086</v>
      </c>
      <c r="C78" s="101">
        <v>0</v>
      </c>
      <c r="D78" s="104">
        <f t="shared" si="1"/>
        <v>365</v>
      </c>
    </row>
    <row r="79" spans="2:4" x14ac:dyDescent="0.25">
      <c r="B79" s="103">
        <v>2087</v>
      </c>
      <c r="C79" s="101">
        <v>0</v>
      </c>
      <c r="D79" s="104">
        <f t="shared" si="1"/>
        <v>365</v>
      </c>
    </row>
    <row r="80" spans="2:4" x14ac:dyDescent="0.25">
      <c r="B80" s="103">
        <v>2088</v>
      </c>
      <c r="C80" s="101">
        <v>1</v>
      </c>
      <c r="D80" s="104">
        <f t="shared" si="1"/>
        <v>366</v>
      </c>
    </row>
    <row r="81" spans="2:4" x14ac:dyDescent="0.25">
      <c r="B81" s="103">
        <v>2089</v>
      </c>
      <c r="C81" s="101">
        <v>0</v>
      </c>
      <c r="D81" s="104">
        <f t="shared" si="1"/>
        <v>365</v>
      </c>
    </row>
    <row r="82" spans="2:4" x14ac:dyDescent="0.25">
      <c r="B82" s="103">
        <v>2090</v>
      </c>
      <c r="C82" s="101">
        <v>0</v>
      </c>
      <c r="D82" s="104">
        <f t="shared" si="1"/>
        <v>365</v>
      </c>
    </row>
    <row r="83" spans="2:4" x14ac:dyDescent="0.25">
      <c r="B83" s="103">
        <v>2091</v>
      </c>
      <c r="C83" s="101">
        <v>0</v>
      </c>
      <c r="D83" s="104">
        <f t="shared" si="1"/>
        <v>365</v>
      </c>
    </row>
    <row r="84" spans="2:4" x14ac:dyDescent="0.25">
      <c r="B84" s="103">
        <v>2092</v>
      </c>
      <c r="C84" s="101">
        <v>1</v>
      </c>
      <c r="D84" s="104">
        <f t="shared" si="1"/>
        <v>366</v>
      </c>
    </row>
    <row r="85" spans="2:4" x14ac:dyDescent="0.25">
      <c r="B85" s="103">
        <v>2093</v>
      </c>
      <c r="C85" s="101">
        <v>0</v>
      </c>
      <c r="D85" s="104">
        <f t="shared" si="1"/>
        <v>365</v>
      </c>
    </row>
    <row r="86" spans="2:4" x14ac:dyDescent="0.25">
      <c r="B86" s="103">
        <v>2094</v>
      </c>
      <c r="C86" s="101">
        <v>0</v>
      </c>
      <c r="D86" s="104">
        <f t="shared" si="1"/>
        <v>365</v>
      </c>
    </row>
    <row r="87" spans="2:4" x14ac:dyDescent="0.25">
      <c r="B87" s="103">
        <v>2095</v>
      </c>
      <c r="C87" s="101">
        <v>0</v>
      </c>
      <c r="D87" s="104">
        <f t="shared" si="1"/>
        <v>365</v>
      </c>
    </row>
    <row r="88" spans="2:4" x14ac:dyDescent="0.25">
      <c r="B88" s="103">
        <v>2096</v>
      </c>
      <c r="C88" s="101">
        <v>1</v>
      </c>
      <c r="D88" s="104">
        <f t="shared" si="1"/>
        <v>366</v>
      </c>
    </row>
    <row r="89" spans="2:4" x14ac:dyDescent="0.25">
      <c r="B89" s="103">
        <v>2097</v>
      </c>
      <c r="C89" s="101">
        <v>0</v>
      </c>
      <c r="D89" s="104">
        <f t="shared" si="1"/>
        <v>365</v>
      </c>
    </row>
    <row r="90" spans="2:4" x14ac:dyDescent="0.25">
      <c r="B90" s="103">
        <v>2098</v>
      </c>
      <c r="C90" s="101">
        <v>0</v>
      </c>
      <c r="D90" s="104">
        <f t="shared" si="1"/>
        <v>365</v>
      </c>
    </row>
    <row r="91" spans="2:4" x14ac:dyDescent="0.25">
      <c r="B91" s="103">
        <v>2099</v>
      </c>
      <c r="C91" s="101">
        <v>0</v>
      </c>
      <c r="D91" s="104">
        <f t="shared" si="1"/>
        <v>365</v>
      </c>
    </row>
    <row r="92" spans="2:4" ht="15.75" thickBot="1" x14ac:dyDescent="0.3">
      <c r="B92" s="105">
        <v>2100</v>
      </c>
      <c r="C92" s="102">
        <v>0</v>
      </c>
      <c r="D92" s="106">
        <f t="shared" si="1"/>
        <v>365</v>
      </c>
    </row>
  </sheetData>
  <sheetProtection password="CA9C" sheet="1" objects="1" scenarios="1" selectLockedCells="1" selectUnlockedCells="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Eingabe</vt:lpstr>
      <vt:lpstr>Ausgabe</vt:lpstr>
      <vt:lpstr>HT_Berechnung</vt:lpstr>
      <vt:lpstr>HT_Schaltjahre</vt:lpstr>
      <vt:lpstr>Ausgabe!Drucktitel</vt:lpstr>
      <vt:lpstr>Eingabe!Drucktitel</vt:lpstr>
      <vt:lpstr>HT_Berechnung!Drucktitel</vt:lpstr>
      <vt:lpstr>HT_Schaltjahre!Drucktitel</vt:lpstr>
    </vt:vector>
  </TitlesOfParts>
  <Company>Bezirksregierung Detmold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 Carsten</dc:creator>
  <cp:lastModifiedBy>Karla, Birgit-Marion</cp:lastModifiedBy>
  <cp:lastPrinted>2017-12-05T09:28:13Z</cp:lastPrinted>
  <dcterms:created xsi:type="dcterms:W3CDTF">2017-10-24T05:59:49Z</dcterms:created>
  <dcterms:modified xsi:type="dcterms:W3CDTF">2018-01-18T12:30:15Z</dcterms:modified>
</cp:coreProperties>
</file>